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Pol'!$A$1:$I$78</definedName>
    <definedName name="_xlnm.Print_Area" localSheetId="4">'Rekapitulace Objekt 1'!$A$1:$H$43</definedName>
    <definedName name="_xlnm.Print_Area" localSheetId="1">Stavba!$A$1:$J$56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43" i="11"/>
  <c r="BC28"/>
  <c r="AO80" i="12"/>
  <c r="P18" i="11" s="1"/>
  <c r="F8" i="12" l="1"/>
  <c r="G9"/>
  <c r="AN80" s="1"/>
  <c r="O18" i="11" s="1"/>
  <c r="H22" s="1"/>
  <c r="O21" s="1"/>
  <c r="O23" i="1" s="1"/>
  <c r="J27" s="1"/>
  <c r="J28" s="1"/>
  <c r="G11" i="12"/>
  <c r="G13"/>
  <c r="G15"/>
  <c r="G16"/>
  <c r="G17"/>
  <c r="G18"/>
  <c r="G19"/>
  <c r="G20"/>
  <c r="G22"/>
  <c r="G23"/>
  <c r="G24"/>
  <c r="G26"/>
  <c r="G29"/>
  <c r="G31"/>
  <c r="F28" s="1"/>
  <c r="G33"/>
  <c r="G36"/>
  <c r="F35" s="1"/>
  <c r="G37"/>
  <c r="G39"/>
  <c r="F40"/>
  <c r="G41"/>
  <c r="G43"/>
  <c r="F42" s="1"/>
  <c r="G46"/>
  <c r="G47"/>
  <c r="G49"/>
  <c r="F48" s="1"/>
  <c r="G51"/>
  <c r="G54"/>
  <c r="F53" s="1"/>
  <c r="G56"/>
  <c r="F55" s="1"/>
  <c r="G58"/>
  <c r="G60"/>
  <c r="G62"/>
  <c r="F61" s="1"/>
  <c r="G64"/>
  <c r="F63" s="1"/>
  <c r="G65"/>
  <c r="G66"/>
  <c r="G67"/>
  <c r="G68"/>
  <c r="G69"/>
  <c r="G71"/>
  <c r="G72"/>
  <c r="G73"/>
  <c r="G74"/>
  <c r="G75"/>
  <c r="G77"/>
  <c r="F76" s="1"/>
  <c r="H24" i="11"/>
  <c r="P21" s="1"/>
  <c r="P23" i="1" s="1"/>
  <c r="J29" s="1"/>
  <c r="J30" s="1"/>
  <c r="D19" i="11"/>
  <c r="B7"/>
  <c r="B6"/>
  <c r="C1"/>
  <c r="B1"/>
  <c r="B1" i="9"/>
  <c r="C1"/>
  <c r="B7"/>
  <c r="B6"/>
  <c r="H38" i="11" l="1"/>
  <c r="J51" i="1"/>
  <c r="H40" i="11"/>
  <c r="J53" i="1"/>
  <c r="H36" i="11"/>
  <c r="J49" i="1"/>
  <c r="H39" i="11"/>
  <c r="J52" i="1"/>
  <c r="H32" i="11"/>
  <c r="J45" i="1"/>
  <c r="H33" i="11"/>
  <c r="J46" i="1"/>
  <c r="H30" i="11"/>
  <c r="J43" i="1"/>
  <c r="H34" i="11"/>
  <c r="J47" i="1"/>
  <c r="F70" i="12"/>
  <c r="G79" s="1"/>
  <c r="H18" i="11" s="1"/>
  <c r="H19" s="1"/>
  <c r="J23" i="1" s="1"/>
  <c r="J24" s="1"/>
  <c r="H31" i="11"/>
  <c r="J44" i="1"/>
  <c r="H37" i="11"/>
  <c r="J50" i="1"/>
  <c r="F45" i="12"/>
  <c r="J55" i="1"/>
  <c r="H42" i="11"/>
  <c r="J31" i="1"/>
  <c r="H25" i="11"/>
  <c r="H26" s="1"/>
  <c r="H23"/>
  <c r="H35" l="1"/>
  <c r="H43" s="1"/>
  <c r="J48" i="1"/>
  <c r="J56" s="1"/>
  <c r="J54"/>
  <c r="H41" i="11"/>
</calcChain>
</file>

<file path=xl/sharedStrings.xml><?xml version="1.0" encoding="utf-8"?>
<sst xmlns="http://schemas.openxmlformats.org/spreadsheetml/2006/main" count="453" uniqueCount="206">
  <si>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</si>
  <si>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</si>
  <si>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</si>
  <si>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</si>
  <si>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</si>
  <si>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</si>
  <si>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</si>
  <si>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</si>
  <si>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</si>
  <si>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</si>
  <si>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</si>
  <si>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</si>
  <si>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</si>
  <si>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</si>
  <si>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</si>
  <si>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</si>
  <si>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</si>
  <si>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</si>
  <si>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</si>
  <si>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</si>
  <si>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</si>
  <si>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</si>
  <si>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</si>
  <si>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</si>
  <si>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</si>
  <si>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</si>
  <si>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</si>
  <si>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</si>
  <si>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</si>
  <si>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</si>
  <si>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</si>
  <si>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</si>
  <si>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</si>
  <si>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</si>
  <si>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</si>
  <si>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</si>
  <si>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</si>
  <si>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</si>
  <si>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</si>
  <si>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</si>
  <si>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20160620</t>
  </si>
  <si>
    <t>Křídlovická 354/53, Staré Brno</t>
  </si>
  <si>
    <t>Stavební objekt</t>
  </si>
  <si>
    <t>1</t>
  </si>
  <si>
    <t>Oprava zděného plotu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</si>
  <si>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</si>
  <si>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</si>
  <si>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</si>
  <si>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</si>
  <si>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</si>
  <si>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</si>
  <si>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</si>
  <si>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</si>
  <si>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</si>
  <si>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</si>
  <si>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Zemní práce</t>
  </si>
  <si>
    <t>2</t>
  </si>
  <si>
    <t>Základy a zvláštní zakládání</t>
  </si>
  <si>
    <t>3</t>
  </si>
  <si>
    <t>Svislé a kompletní konstrukce</t>
  </si>
  <si>
    <t>62</t>
  </si>
  <si>
    <t>Úpravy povrchů vnější</t>
  </si>
  <si>
    <t>93</t>
  </si>
  <si>
    <t>Dokončovací práce inženýrských staveb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</si>
  <si>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</si>
  <si>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</si>
  <si>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</si>
  <si>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</si>
  <si>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</si>
  <si>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</si>
  <si>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</si>
  <si>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</si>
  <si>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</si>
  <si>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</si>
  <si>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</si>
  <si>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</si>
  <si>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D96</t>
  </si>
  <si>
    <t>Přesuny suti a vybouraných hmot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</si>
  <si>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</si>
  <si>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</si>
  <si>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</si>
  <si>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</si>
  <si>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</si>
  <si>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</si>
  <si>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</si>
  <si>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</si>
  <si>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</si>
  <si>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</si>
  <si>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</si>
  <si>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</si>
  <si>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</si>
  <si>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</si>
  <si>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</si>
  <si>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</si>
  <si>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</si>
  <si>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</si>
  <si>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121101100R00</t>
  </si>
  <si>
    <t>Sejmutí ornice, pl. do 400 m2, přemístění do 50 m</t>
  </si>
  <si>
    <t>m3</t>
  </si>
  <si>
    <t>Vlastní</t>
  </si>
  <si>
    <t>POL_NEZ</t>
  </si>
  <si>
    <t>sejmutí horní vrstvy zeminy : 10,0</t>
  </si>
  <si>
    <t>132201110R00</t>
  </si>
  <si>
    <t>Hloubení rýh š.do 60 cm v hor.3 do 50 m3, STROJNĚ</t>
  </si>
  <si>
    <t>rýha pro základ : 6,5-3,45</t>
  </si>
  <si>
    <t>151101101R00</t>
  </si>
  <si>
    <t>Pažení a rozepření stěn rýh - příložné - hl.do 2 m</t>
  </si>
  <si>
    <t>m2</t>
  </si>
  <si>
    <t>23,0*0,9*2</t>
  </si>
  <si>
    <t>162701105R00</t>
  </si>
  <si>
    <t>Vodorovné přemístění výkopku z hor.1-4 do 10000 m</t>
  </si>
  <si>
    <t>162701109R00</t>
  </si>
  <si>
    <t>Příplatek k vod. přemístění hor.1-4 za další 1 km</t>
  </si>
  <si>
    <t>162201201R00</t>
  </si>
  <si>
    <t>Vodorovné přemíst. výkopku nošením hor.1-4, do 10m</t>
  </si>
  <si>
    <t>162201209R00</t>
  </si>
  <si>
    <t>Příplatek za dalších 10 m nošení výkopku z hor.1-4</t>
  </si>
  <si>
    <t>167101201R00</t>
  </si>
  <si>
    <t>Nakládání výkopku z hor.1 ÷ 4 - ručně</t>
  </si>
  <si>
    <t>171201201R00</t>
  </si>
  <si>
    <t>Uložení sypaniny na deponii</t>
  </si>
  <si>
    <t>199000002R00</t>
  </si>
  <si>
    <t>Poplatek za skládku horniny 1- 4</t>
  </si>
  <si>
    <t>180400020RA0</t>
  </si>
  <si>
    <t>Založení trávníku parkového, rovina, dodání osiva</t>
  </si>
  <si>
    <t>181050010RA0</t>
  </si>
  <si>
    <t>Terénní modelace</t>
  </si>
  <si>
    <t>23,0*1,5</t>
  </si>
  <si>
    <t>181300010RA0</t>
  </si>
  <si>
    <t>Rozprostření ornice v rovině tloušťka 15 cm</t>
  </si>
  <si>
    <t>212561111R00</t>
  </si>
  <si>
    <t>Výplň odvodňov. trativodů kam. hrubě drcen. 16 mm</t>
  </si>
  <si>
    <t>23,0*0,2*0,5</t>
  </si>
  <si>
    <t>271531114R00</t>
  </si>
  <si>
    <t>Polštář základu z kameniva drceného 8-16 mm</t>
  </si>
  <si>
    <t>1,5</t>
  </si>
  <si>
    <t>274313611R00</t>
  </si>
  <si>
    <t>Beton základových pasů prostý C 16/20</t>
  </si>
  <si>
    <t>6,3</t>
  </si>
  <si>
    <t>338171112R00</t>
  </si>
  <si>
    <t>Osazení sloupků plot.ocelových do 2 m,zabet.C25/30</t>
  </si>
  <si>
    <t>kus</t>
  </si>
  <si>
    <t>345231121R00</t>
  </si>
  <si>
    <t>Zdivo plotové z tvárnic, betonová zálivka, tl.200, hladké, vč. zálivky betonem a výztuže</t>
  </si>
  <si>
    <t>23,0*2,0</t>
  </si>
  <si>
    <t>345232121R00</t>
  </si>
  <si>
    <t>Stříška plotu ze zákrytových desek, šířka 300 mm</t>
  </si>
  <si>
    <t>m</t>
  </si>
  <si>
    <t>62001</t>
  </si>
  <si>
    <t>Lokální oprava omítek na garáži</t>
  </si>
  <si>
    <t>soubor</t>
  </si>
  <si>
    <t>931971112R00</t>
  </si>
  <si>
    <t>Vložky do dilatačních spár, lepenka dvojitá</t>
  </si>
  <si>
    <t>2,0</t>
  </si>
  <si>
    <t>9501</t>
  </si>
  <si>
    <t>Průběžný úklid</t>
  </si>
  <si>
    <t>9502</t>
  </si>
  <si>
    <t>Závěrečný úklid</t>
  </si>
  <si>
    <t>961044111R00</t>
  </si>
  <si>
    <t>Bourání základů z betonu prostého</t>
  </si>
  <si>
    <t>stáv. základ : 23,0*0,5*0,3</t>
  </si>
  <si>
    <t>962032231R00</t>
  </si>
  <si>
    <t>Bourání zdiva z cihel pálených na MVC</t>
  </si>
  <si>
    <t>(23,0-2,4)*1,6*0,3</t>
  </si>
  <si>
    <t>998151111R00</t>
  </si>
  <si>
    <t>Přesun hmot, oplocení a zvláštní obj. zděné do 10m</t>
  </si>
  <si>
    <t>t</t>
  </si>
  <si>
    <t>711132311R00</t>
  </si>
  <si>
    <t>Prov. izolace nopovou fólií svisle, vč.uchyc.prvků</t>
  </si>
  <si>
    <t>23,0*0,5</t>
  </si>
  <si>
    <t>711140026RAA</t>
  </si>
  <si>
    <t>Izolace proti vodě vodorovná přitavená, 2x, 2x ALP, 2x modifikovaný Elastodek 50 SP</t>
  </si>
  <si>
    <t>998711201R00</t>
  </si>
  <si>
    <t>Přesun hmot pro izolace proti vodě, výšky do 6 m</t>
  </si>
  <si>
    <t>76401</t>
  </si>
  <si>
    <t>Klempířské kce na stávající garáži</t>
  </si>
  <si>
    <t>767911120R00</t>
  </si>
  <si>
    <t>Montáž oplocení z pletiva v.do 1,6 m,napínací drát</t>
  </si>
  <si>
    <t>3132750</t>
  </si>
  <si>
    <t>Pletivo 4hr drátěné plastifik 40x2,7x500mm</t>
  </si>
  <si>
    <t>313275031</t>
  </si>
  <si>
    <t>Napínací drát poplastovaný svit. 52 bm</t>
  </si>
  <si>
    <t>313275032</t>
  </si>
  <si>
    <t>Plotový napínák polastovaný</t>
  </si>
  <si>
    <t>553462002R</t>
  </si>
  <si>
    <t>Sloupek plotový d 38 mm, výška 100 cm, pozinkovaná ocel + PVC</t>
  </si>
  <si>
    <t>998767201R00</t>
  </si>
  <si>
    <t>Přesun hmot pro zámečnické konstr., výšky do 6 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</si>
  <si>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</si>
  <si>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</si>
  <si>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</si>
  <si>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</si>
  <si>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</si>
  <si>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</si>
  <si>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</si>
  <si>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</si>
  <si>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</si>
  <si>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</si>
  <si>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00511 R</t>
  </si>
  <si>
    <t xml:space="preserve">Geodetické práce </t>
  </si>
  <si>
    <t>Soubor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</si>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</sst>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1" xfId="0" applyFill="1" applyBorder="1" applyAlignment="1">
      <alignment horizontal="center" vertical="top" shrinkToFit="1"/>
    </xf>
    <xf numFmtId="0" fontId="18" fillId="0" borderId="38" xfId="0" applyFont="1" applyBorder="1" applyAlignment="1">
      <alignment horizontal="center" vertical="top" shrinkToFit="1"/>
    </xf>
    <xf numFmtId="0" fontId="19" fillId="0" borderId="38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9" xfId="0" applyNumberFormat="1" applyFont="1" applyBorder="1" applyAlignment="1">
      <alignment horizontal="left" vertical="top" wrapText="1"/>
    </xf>
    <xf numFmtId="0" fontId="18" fillId="0" borderId="56" xfId="0" applyFont="1" applyBorder="1" applyAlignment="1">
      <alignment horizontal="center" vertical="top" shrinkToFit="1"/>
    </xf>
    <xf numFmtId="165" fontId="18" fillId="0" borderId="79" xfId="0" applyNumberFormat="1" applyFont="1" applyBorder="1" applyAlignment="1">
      <alignment vertical="top" shrinkToFit="1"/>
    </xf>
    <xf numFmtId="4" fontId="18" fillId="5" borderId="79" xfId="0" applyNumberFormat="1" applyFont="1" applyFill="1" applyBorder="1" applyAlignment="1" applyProtection="1">
      <alignment vertical="top" shrinkToFit="1"/>
      <protection locked="0"/>
    </xf>
    <xf numFmtId="4" fontId="18" fillId="0" borderId="79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165" fontId="18" fillId="0" borderId="42" xfId="0" applyNumberFormat="1" applyFont="1" applyBorder="1" applyAlignment="1">
      <alignment vertical="top" shrinkToFi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67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73" t="s">
        <v>0</v>
      </c>
      <c r="C5" s="273"/>
      <c r="D5" s="273"/>
      <c r="E5" s="273"/>
      <c r="F5" s="273"/>
      <c r="G5" s="274"/>
      <c r="H5" s="15"/>
    </row>
    <row r="6" spans="1:8">
      <c r="A6" s="20" t="s">
        <v>6</v>
      </c>
      <c r="B6" s="275"/>
      <c r="C6" s="275"/>
      <c r="D6" s="275"/>
      <c r="E6" s="275"/>
      <c r="F6" s="275"/>
      <c r="G6" s="276"/>
      <c r="H6" s="15"/>
    </row>
    <row r="7" spans="1:8">
      <c r="A7" s="20" t="s">
        <v>7</v>
      </c>
      <c r="B7" s="275"/>
      <c r="C7" s="275"/>
      <c r="D7" s="275"/>
      <c r="E7" s="275"/>
      <c r="F7" s="275"/>
      <c r="G7" s="276"/>
      <c r="H7" s="15"/>
    </row>
    <row r="8" spans="1:8">
      <c r="A8" s="20" t="s">
        <v>8</v>
      </c>
      <c r="B8" s="275"/>
      <c r="C8" s="275"/>
      <c r="D8" s="275"/>
      <c r="E8" s="275"/>
      <c r="F8" s="275"/>
      <c r="G8" s="276"/>
      <c r="H8" s="15"/>
    </row>
    <row r="9" spans="1:8">
      <c r="A9" s="20" t="s">
        <v>9</v>
      </c>
      <c r="B9" s="275"/>
      <c r="C9" s="275"/>
      <c r="D9" s="275"/>
      <c r="E9" s="275"/>
      <c r="F9" s="275"/>
      <c r="G9" s="276"/>
      <c r="H9" s="15"/>
    </row>
    <row r="10" spans="1:8">
      <c r="A10" s="20" t="s">
        <v>10</v>
      </c>
      <c r="B10" s="275"/>
      <c r="C10" s="275"/>
      <c r="D10" s="275"/>
      <c r="E10" s="275"/>
      <c r="F10" s="275"/>
      <c r="G10" s="276"/>
      <c r="H10" s="15"/>
    </row>
    <row r="11" spans="1:8">
      <c r="A11" s="20" t="s">
        <v>11</v>
      </c>
      <c r="B11" s="265"/>
      <c r="C11" s="265"/>
      <c r="D11" s="265"/>
      <c r="E11" s="265"/>
      <c r="F11" s="265"/>
      <c r="G11" s="266"/>
      <c r="H11" s="15"/>
    </row>
    <row r="12" spans="1:8">
      <c r="A12" s="20" t="s">
        <v>12</v>
      </c>
      <c r="B12" s="267"/>
      <c r="C12" s="268"/>
      <c r="D12" s="268"/>
      <c r="E12" s="268"/>
      <c r="F12" s="268"/>
      <c r="G12" s="269"/>
      <c r="H12" s="15"/>
    </row>
    <row r="13" spans="1:8" ht="13.5" thickBot="1">
      <c r="A13" s="21" t="s">
        <v>13</v>
      </c>
      <c r="B13" s="270"/>
      <c r="C13" s="270"/>
      <c r="D13" s="270"/>
      <c r="E13" s="270"/>
      <c r="F13" s="270"/>
      <c r="G13" s="271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72" t="s">
        <v>39</v>
      </c>
      <c r="B17" s="272"/>
      <c r="C17" s="272"/>
      <c r="D17" s="272"/>
      <c r="E17" s="272"/>
      <c r="F17" s="272"/>
      <c r="G17" s="272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9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1</v>
      </c>
      <c r="J23" s="96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>
      <c r="A24" s="98"/>
      <c r="B24" s="280" t="s">
        <v>45</v>
      </c>
      <c r="C24" s="281"/>
      <c r="D24" s="281"/>
      <c r="E24" s="281"/>
      <c r="F24" s="99"/>
      <c r="G24" s="100"/>
      <c r="H24" s="101"/>
      <c r="I24" s="102"/>
      <c r="J24" s="97">
        <f>SUM(J22:J23)</f>
        <v>0</v>
      </c>
    </row>
    <row r="25" spans="1:16" ht="13.5" thickBot="1">
      <c r="J25" s="87"/>
    </row>
    <row r="26" spans="1:16">
      <c r="A26" s="114"/>
      <c r="B26" s="115" t="s">
        <v>46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47</v>
      </c>
      <c r="C27" s="104"/>
      <c r="D27" s="104"/>
      <c r="E27" s="104">
        <v>15</v>
      </c>
      <c r="F27" s="104" t="s">
        <v>48</v>
      </c>
      <c r="G27" s="106"/>
      <c r="H27" s="104"/>
      <c r="I27" s="105"/>
      <c r="J27" s="112">
        <f>SUM(O23:O24)</f>
        <v>0</v>
      </c>
    </row>
    <row r="28" spans="1:16">
      <c r="A28" s="110"/>
      <c r="B28" s="46" t="s">
        <v>49</v>
      </c>
      <c r="C28" s="46"/>
      <c r="D28" s="46"/>
      <c r="E28" s="46">
        <v>15</v>
      </c>
      <c r="F28" s="46" t="s">
        <v>48</v>
      </c>
      <c r="G28" s="107"/>
      <c r="H28" s="46"/>
      <c r="I28" s="103"/>
      <c r="J28" s="113">
        <f>J27*(E28/100)</f>
        <v>0</v>
      </c>
    </row>
    <row r="29" spans="1:16">
      <c r="A29" s="110"/>
      <c r="B29" s="46" t="s">
        <v>47</v>
      </c>
      <c r="C29" s="46"/>
      <c r="D29" s="46"/>
      <c r="E29" s="46">
        <v>21</v>
      </c>
      <c r="F29" s="46" t="s">
        <v>48</v>
      </c>
      <c r="G29" s="107"/>
      <c r="H29" s="46"/>
      <c r="I29" s="103"/>
      <c r="J29" s="113">
        <f>SUM(P23:P24)</f>
        <v>0</v>
      </c>
    </row>
    <row r="30" spans="1:16" ht="13.5" thickBot="1">
      <c r="A30" s="111"/>
      <c r="B30" s="39" t="s">
        <v>49</v>
      </c>
      <c r="C30" s="39"/>
      <c r="D30" s="39"/>
      <c r="E30" s="39">
        <v>21</v>
      </c>
      <c r="F30" s="39" t="s">
        <v>48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50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>
      <c r="B40" s="126" t="s">
        <v>51</v>
      </c>
    </row>
    <row r="42" spans="1:10" ht="25.5" customHeight="1">
      <c r="A42" s="127"/>
      <c r="B42" s="128" t="s">
        <v>52</v>
      </c>
      <c r="C42" s="129" t="s">
        <v>53</v>
      </c>
      <c r="D42" s="129"/>
      <c r="E42" s="129"/>
      <c r="F42" s="129"/>
      <c r="G42" s="130"/>
      <c r="H42" s="130"/>
      <c r="I42" s="130"/>
      <c r="J42" s="131" t="s">
        <v>54</v>
      </c>
    </row>
    <row r="43" spans="1:10" ht="25.5" customHeight="1">
      <c r="A43" s="132"/>
      <c r="B43" s="133" t="s">
        <v>43</v>
      </c>
      <c r="C43" s="282" t="s">
        <v>55</v>
      </c>
      <c r="D43" s="282"/>
      <c r="E43" s="282"/>
      <c r="F43" s="283"/>
      <c r="G43" s="284"/>
      <c r="H43" s="284"/>
      <c r="I43" s="284"/>
      <c r="J43" s="134">
        <f>'1 1 Pol'!F8</f>
        <v>0</v>
      </c>
    </row>
    <row r="44" spans="1:10" ht="25.5" customHeight="1">
      <c r="A44" s="132"/>
      <c r="B44" s="132" t="s">
        <v>56</v>
      </c>
      <c r="C44" s="277" t="s">
        <v>57</v>
      </c>
      <c r="D44" s="277"/>
      <c r="E44" s="277"/>
      <c r="F44" s="278"/>
      <c r="G44" s="279"/>
      <c r="H44" s="279"/>
      <c r="I44" s="279"/>
      <c r="J44" s="135">
        <f>'1 1 Pol'!F28</f>
        <v>0</v>
      </c>
    </row>
    <row r="45" spans="1:10" ht="25.5" customHeight="1">
      <c r="A45" s="132"/>
      <c r="B45" s="132" t="s">
        <v>58</v>
      </c>
      <c r="C45" s="277" t="s">
        <v>59</v>
      </c>
      <c r="D45" s="277"/>
      <c r="E45" s="277"/>
      <c r="F45" s="278"/>
      <c r="G45" s="279"/>
      <c r="H45" s="279"/>
      <c r="I45" s="279"/>
      <c r="J45" s="135">
        <f>'1 1 Pol'!F35</f>
        <v>0</v>
      </c>
    </row>
    <row r="46" spans="1:10" ht="25.5" customHeight="1">
      <c r="A46" s="132"/>
      <c r="B46" s="132" t="s">
        <v>60</v>
      </c>
      <c r="C46" s="277" t="s">
        <v>61</v>
      </c>
      <c r="D46" s="277"/>
      <c r="E46" s="277"/>
      <c r="F46" s="278"/>
      <c r="G46" s="279"/>
      <c r="H46" s="279"/>
      <c r="I46" s="279"/>
      <c r="J46" s="135">
        <f>'1 1 Pol'!F40</f>
        <v>0</v>
      </c>
    </row>
    <row r="47" spans="1:10" ht="25.5" customHeight="1">
      <c r="A47" s="132"/>
      <c r="B47" s="132" t="s">
        <v>62</v>
      </c>
      <c r="C47" s="277" t="s">
        <v>63</v>
      </c>
      <c r="D47" s="277"/>
      <c r="E47" s="277"/>
      <c r="F47" s="278"/>
      <c r="G47" s="279"/>
      <c r="H47" s="279"/>
      <c r="I47" s="279"/>
      <c r="J47" s="135">
        <f>'1 1 Pol'!F42</f>
        <v>0</v>
      </c>
    </row>
    <row r="48" spans="1:10" ht="25.5" customHeight="1">
      <c r="A48" s="132"/>
      <c r="B48" s="132" t="s">
        <v>64</v>
      </c>
      <c r="C48" s="277" t="s">
        <v>65</v>
      </c>
      <c r="D48" s="277"/>
      <c r="E48" s="277"/>
      <c r="F48" s="278"/>
      <c r="G48" s="279"/>
      <c r="H48" s="279"/>
      <c r="I48" s="279"/>
      <c r="J48" s="135">
        <f>'1 1 Pol'!F45</f>
        <v>0</v>
      </c>
    </row>
    <row r="49" spans="1:10" ht="25.5" customHeight="1">
      <c r="A49" s="132"/>
      <c r="B49" s="132" t="s">
        <v>66</v>
      </c>
      <c r="C49" s="277" t="s">
        <v>67</v>
      </c>
      <c r="D49" s="277"/>
      <c r="E49" s="277"/>
      <c r="F49" s="278"/>
      <c r="G49" s="279"/>
      <c r="H49" s="279"/>
      <c r="I49" s="279"/>
      <c r="J49" s="135">
        <f>'1 1 Pol'!F48</f>
        <v>0</v>
      </c>
    </row>
    <row r="50" spans="1:10" ht="25.5" customHeight="1">
      <c r="A50" s="132"/>
      <c r="B50" s="132" t="s">
        <v>68</v>
      </c>
      <c r="C50" s="277" t="s">
        <v>69</v>
      </c>
      <c r="D50" s="277"/>
      <c r="E50" s="277"/>
      <c r="F50" s="278"/>
      <c r="G50" s="279"/>
      <c r="H50" s="279"/>
      <c r="I50" s="279"/>
      <c r="J50" s="135">
        <f>'1 1 Pol'!F53</f>
        <v>0</v>
      </c>
    </row>
    <row r="51" spans="1:10" ht="25.5" customHeight="1">
      <c r="A51" s="132"/>
      <c r="B51" s="132" t="s">
        <v>70</v>
      </c>
      <c r="C51" s="277" t="s">
        <v>71</v>
      </c>
      <c r="D51" s="277"/>
      <c r="E51" s="277"/>
      <c r="F51" s="278"/>
      <c r="G51" s="279"/>
      <c r="H51" s="279"/>
      <c r="I51" s="279"/>
      <c r="J51" s="135">
        <f>'1 1 Pol'!F55</f>
        <v>0</v>
      </c>
    </row>
    <row r="52" spans="1:10" ht="25.5" customHeight="1">
      <c r="A52" s="132"/>
      <c r="B52" s="132" t="s">
        <v>72</v>
      </c>
      <c r="C52" s="277" t="s">
        <v>73</v>
      </c>
      <c r="D52" s="277"/>
      <c r="E52" s="277"/>
      <c r="F52" s="278"/>
      <c r="G52" s="279"/>
      <c r="H52" s="279"/>
      <c r="I52" s="279"/>
      <c r="J52" s="135">
        <f>'1 1 Pol'!F61</f>
        <v>0</v>
      </c>
    </row>
    <row r="53" spans="1:10" ht="25.5" customHeight="1">
      <c r="A53" s="132"/>
      <c r="B53" s="132" t="s">
        <v>74</v>
      </c>
      <c r="C53" s="277" t="s">
        <v>75</v>
      </c>
      <c r="D53" s="277"/>
      <c r="E53" s="277"/>
      <c r="F53" s="278"/>
      <c r="G53" s="279"/>
      <c r="H53" s="279"/>
      <c r="I53" s="279"/>
      <c r="J53" s="135">
        <f>'1 1 Pol'!F63</f>
        <v>0</v>
      </c>
    </row>
    <row r="54" spans="1:10" ht="25.5" customHeight="1">
      <c r="A54" s="132"/>
      <c r="B54" s="132" t="s">
        <v>76</v>
      </c>
      <c r="C54" s="277" t="s">
        <v>77</v>
      </c>
      <c r="D54" s="277"/>
      <c r="E54" s="277"/>
      <c r="F54" s="278"/>
      <c r="G54" s="279"/>
      <c r="H54" s="279"/>
      <c r="I54" s="279"/>
      <c r="J54" s="135">
        <f>'1 1 Pol'!F70</f>
        <v>0</v>
      </c>
    </row>
    <row r="55" spans="1:10" ht="25.5" customHeight="1">
      <c r="A55" s="132"/>
      <c r="B55" s="136" t="s">
        <v>78</v>
      </c>
      <c r="C55" s="285" t="s">
        <v>79</v>
      </c>
      <c r="D55" s="285"/>
      <c r="E55" s="285"/>
      <c r="F55" s="286"/>
      <c r="G55" s="287"/>
      <c r="H55" s="287"/>
      <c r="I55" s="287"/>
      <c r="J55" s="137">
        <f>'1 1 Pol'!F76</f>
        <v>0</v>
      </c>
    </row>
    <row r="56" spans="1:10" ht="25.5" customHeight="1">
      <c r="A56" s="138"/>
      <c r="B56" s="139" t="s">
        <v>80</v>
      </c>
      <c r="C56" s="140"/>
      <c r="D56" s="140"/>
      <c r="E56" s="140"/>
      <c r="F56" s="141"/>
      <c r="G56" s="142"/>
      <c r="H56" s="142"/>
      <c r="I56" s="142"/>
      <c r="J56" s="143">
        <f>SUM(J43:J55)</f>
        <v>0</v>
      </c>
    </row>
    <row r="57" spans="1:10">
      <c r="A57" s="85"/>
      <c r="B57" s="85"/>
      <c r="C57" s="85"/>
      <c r="D57" s="85"/>
      <c r="E57" s="85"/>
      <c r="F57" s="85"/>
      <c r="G57" s="86"/>
      <c r="H57" s="85"/>
      <c r="I57" s="86"/>
      <c r="J57" s="87"/>
    </row>
    <row r="58" spans="1:10">
      <c r="A58" s="85"/>
      <c r="B58" s="85"/>
      <c r="C58" s="85"/>
      <c r="D58" s="85"/>
      <c r="E58" s="85"/>
      <c r="F58" s="85"/>
      <c r="G58" s="86"/>
      <c r="H58" s="85"/>
      <c r="I58" s="86"/>
      <c r="J58" s="87"/>
    </row>
    <row r="59" spans="1:10">
      <c r="A59" s="85"/>
      <c r="B59" s="85"/>
      <c r="C59" s="85"/>
      <c r="D59" s="85"/>
      <c r="E59" s="85"/>
      <c r="F59" s="85"/>
      <c r="G59" s="86"/>
      <c r="H59" s="85"/>
      <c r="I59" s="86"/>
      <c r="J59" s="87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4">
    <mergeCell ref="C54:I54"/>
    <mergeCell ref="C55:I55"/>
    <mergeCell ref="C48:I48"/>
    <mergeCell ref="C49:I49"/>
    <mergeCell ref="C50:I50"/>
    <mergeCell ref="C51:I51"/>
    <mergeCell ref="C52:I52"/>
    <mergeCell ref="C53:I53"/>
    <mergeCell ref="C47:I47"/>
    <mergeCell ref="B24:E24"/>
    <mergeCell ref="C43:I43"/>
    <mergeCell ref="C44:I44"/>
    <mergeCell ref="C45:I45"/>
    <mergeCell ref="C46:I46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20160620</v>
      </c>
      <c r="C1" s="31" t="str">
        <f>Stavba!NazevStavby</f>
        <v>Křídlovická 354/53, Staré Brno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89"/>
      <c r="D2" s="289"/>
      <c r="E2" s="289"/>
      <c r="F2" s="289"/>
      <c r="G2" s="26" t="s">
        <v>15</v>
      </c>
      <c r="H2" s="34"/>
    </row>
    <row r="3" spans="1:8" ht="13.5" thickTop="1"/>
    <row r="4" spans="1:8" ht="18">
      <c r="A4" s="288" t="s">
        <v>16</v>
      </c>
      <c r="B4" s="288"/>
      <c r="C4" s="288"/>
      <c r="D4" s="288"/>
      <c r="E4" s="288"/>
      <c r="F4" s="288"/>
      <c r="G4" s="288"/>
      <c r="H4" s="288"/>
    </row>
    <row r="6" spans="1:8" ht="15.75">
      <c r="A6" s="32" t="s">
        <v>24</v>
      </c>
      <c r="B6" s="29">
        <f>B2</f>
        <v>0</v>
      </c>
    </row>
    <row r="7" spans="1:8" ht="15.75">
      <c r="B7" s="290">
        <f>C2</f>
        <v>0</v>
      </c>
      <c r="C7" s="291"/>
      <c r="D7" s="291"/>
      <c r="E7" s="291"/>
      <c r="F7" s="291"/>
      <c r="G7" s="291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92" t="s">
        <v>28</v>
      </c>
      <c r="B1" s="292"/>
      <c r="C1" s="293"/>
      <c r="D1" s="292"/>
      <c r="E1" s="292"/>
      <c r="F1" s="292"/>
      <c r="G1" s="292"/>
    </row>
    <row r="2" spans="1:7" ht="13.5" thickTop="1">
      <c r="A2" s="55" t="s">
        <v>29</v>
      </c>
      <c r="B2" s="56"/>
      <c r="C2" s="294"/>
      <c r="D2" s="294"/>
      <c r="E2" s="294"/>
      <c r="F2" s="294"/>
      <c r="G2" s="295"/>
    </row>
    <row r="3" spans="1:7">
      <c r="A3" s="57" t="s">
        <v>30</v>
      </c>
      <c r="B3" s="58"/>
      <c r="C3" s="296"/>
      <c r="D3" s="296"/>
      <c r="E3" s="296"/>
      <c r="F3" s="296"/>
      <c r="G3" s="297"/>
    </row>
    <row r="4" spans="1:7" ht="13.5" thickBot="1">
      <c r="A4" s="59" t="s">
        <v>31</v>
      </c>
      <c r="B4" s="60"/>
      <c r="C4" s="298"/>
      <c r="D4" s="298"/>
      <c r="E4" s="298"/>
      <c r="F4" s="298"/>
      <c r="G4" s="299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20160620</v>
      </c>
      <c r="C1" s="31" t="str">
        <f>Stavba!NazevStavby</f>
        <v>Křídlovická 354/53, Staré Brno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43</v>
      </c>
      <c r="C2" s="300" t="s">
        <v>44</v>
      </c>
      <c r="D2" s="289"/>
      <c r="E2" s="289"/>
      <c r="F2" s="289"/>
      <c r="G2" s="26" t="s">
        <v>15</v>
      </c>
      <c r="H2" s="34"/>
      <c r="O2" s="8" t="s">
        <v>81</v>
      </c>
    </row>
    <row r="3" spans="1:15" ht="13.5" customHeight="1" thickTop="1">
      <c r="H3" s="35"/>
    </row>
    <row r="4" spans="1:15" ht="18" customHeight="1">
      <c r="A4" s="288" t="s">
        <v>16</v>
      </c>
      <c r="B4" s="288"/>
      <c r="C4" s="288"/>
      <c r="D4" s="288"/>
      <c r="E4" s="288"/>
      <c r="F4" s="288"/>
      <c r="G4" s="288"/>
      <c r="H4" s="288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</v>
      </c>
      <c r="H6" s="35"/>
    </row>
    <row r="7" spans="1:15" ht="15.75" customHeight="1">
      <c r="B7" s="290" t="str">
        <f>C2</f>
        <v>Oprava zděného plotu</v>
      </c>
      <c r="C7" s="291"/>
      <c r="D7" s="291"/>
      <c r="E7" s="291"/>
      <c r="F7" s="291"/>
      <c r="G7" s="291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82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83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84</v>
      </c>
      <c r="B17" s="156"/>
      <c r="C17" s="157"/>
      <c r="D17" s="157"/>
      <c r="E17" s="157"/>
      <c r="F17" s="157"/>
      <c r="G17" s="158"/>
      <c r="H17" s="159" t="s">
        <v>85</v>
      </c>
      <c r="I17" s="32"/>
      <c r="J17" s="32"/>
    </row>
    <row r="18" spans="1:55" ht="12.75" customHeight="1">
      <c r="A18" s="153" t="s">
        <v>43</v>
      </c>
      <c r="B18" s="151" t="s">
        <v>44</v>
      </c>
      <c r="C18" s="150"/>
      <c r="D18" s="150"/>
      <c r="E18" s="150"/>
      <c r="F18" s="150"/>
      <c r="G18" s="152"/>
      <c r="H18" s="154">
        <f>'1 1 Pol'!G79</f>
        <v>0</v>
      </c>
      <c r="I18" s="32"/>
      <c r="J18" s="32"/>
      <c r="O18">
        <f>'1 1 Pol'!AN80</f>
        <v>0</v>
      </c>
      <c r="P18">
        <f>'1 1 Pol'!AO80</f>
        <v>0</v>
      </c>
    </row>
    <row r="19" spans="1:55" ht="12.75" customHeight="1" thickBot="1">
      <c r="A19" s="160"/>
      <c r="B19" s="161" t="s">
        <v>86</v>
      </c>
      <c r="C19" s="162"/>
      <c r="D19" s="163" t="str">
        <f>B2</f>
        <v>1</v>
      </c>
      <c r="E19" s="162"/>
      <c r="F19" s="162"/>
      <c r="G19" s="164"/>
      <c r="H19" s="165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166"/>
      <c r="I20" s="32"/>
      <c r="J20" s="32"/>
    </row>
    <row r="21" spans="1:55" ht="12.75" customHeight="1">
      <c r="A21" s="176"/>
      <c r="B21" s="177"/>
      <c r="C21" s="177"/>
      <c r="D21" s="177"/>
      <c r="E21" s="178"/>
      <c r="F21" s="177"/>
      <c r="G21" s="177"/>
      <c r="H21" s="179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171" t="s">
        <v>47</v>
      </c>
      <c r="B22" s="167"/>
      <c r="C22" s="167"/>
      <c r="D22" s="167">
        <v>15</v>
      </c>
      <c r="E22" s="168" t="s">
        <v>48</v>
      </c>
      <c r="F22" s="167"/>
      <c r="G22" s="167"/>
      <c r="H22" s="174">
        <f>SUM(O18:O19)</f>
        <v>0</v>
      </c>
      <c r="I22" s="32"/>
      <c r="J22" s="32"/>
    </row>
    <row r="23" spans="1:55" ht="12.75" customHeight="1">
      <c r="A23" s="172" t="s">
        <v>49</v>
      </c>
      <c r="B23" s="148"/>
      <c r="C23" s="148"/>
      <c r="D23" s="148">
        <v>15</v>
      </c>
      <c r="E23" s="169" t="s">
        <v>48</v>
      </c>
      <c r="F23" s="148"/>
      <c r="G23" s="148"/>
      <c r="H23" s="175">
        <f>H22*(D23/100)</f>
        <v>0</v>
      </c>
      <c r="I23" s="32"/>
      <c r="J23" s="32"/>
    </row>
    <row r="24" spans="1:55" ht="12.75" customHeight="1">
      <c r="A24" s="172" t="s">
        <v>47</v>
      </c>
      <c r="B24" s="148"/>
      <c r="C24" s="148"/>
      <c r="D24" s="148">
        <v>21</v>
      </c>
      <c r="E24" s="169" t="s">
        <v>48</v>
      </c>
      <c r="F24" s="148"/>
      <c r="G24" s="148"/>
      <c r="H24" s="175">
        <f>SUM(P18:P19)</f>
        <v>0</v>
      </c>
      <c r="I24" s="32"/>
      <c r="J24" s="32"/>
    </row>
    <row r="25" spans="1:55" ht="12.75" customHeight="1" thickBot="1">
      <c r="A25" s="173" t="s">
        <v>49</v>
      </c>
      <c r="B25" s="149"/>
      <c r="C25" s="149"/>
      <c r="D25" s="149">
        <v>21</v>
      </c>
      <c r="E25" s="170" t="s">
        <v>48</v>
      </c>
      <c r="F25" s="148"/>
      <c r="G25" s="148"/>
      <c r="H25" s="175">
        <f>H24*(D25/100)</f>
        <v>0</v>
      </c>
      <c r="I25" s="32"/>
      <c r="J25" s="32"/>
    </row>
    <row r="26" spans="1:55" ht="12.75" customHeight="1" thickBot="1">
      <c r="A26" s="180" t="s">
        <v>87</v>
      </c>
      <c r="B26" s="181"/>
      <c r="C26" s="181"/>
      <c r="D26" s="181"/>
      <c r="E26" s="181"/>
      <c r="F26" s="182"/>
      <c r="G26" s="183"/>
      <c r="H26" s="184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45" t="s">
        <v>203</v>
      </c>
      <c r="B28" s="146"/>
      <c r="C28" s="146"/>
      <c r="D28" s="211" t="s">
        <v>43</v>
      </c>
      <c r="E28" s="301" t="s">
        <v>44</v>
      </c>
      <c r="F28" s="301"/>
      <c r="G28" s="301"/>
      <c r="H28" s="301"/>
      <c r="I28" s="32"/>
      <c r="J28" s="32"/>
      <c r="BC28" s="261" t="str">
        <f>E28</f>
        <v>Oprava zděného plotu</v>
      </c>
    </row>
    <row r="29" spans="1:55" ht="12.75" customHeight="1">
      <c r="A29" s="155" t="s">
        <v>204</v>
      </c>
      <c r="B29" s="156"/>
      <c r="C29" s="157"/>
      <c r="D29" s="157"/>
      <c r="E29" s="157"/>
      <c r="F29" s="157"/>
      <c r="G29" s="158"/>
      <c r="H29" s="159" t="s">
        <v>85</v>
      </c>
      <c r="I29" s="32"/>
      <c r="J29" s="32"/>
    </row>
    <row r="30" spans="1:55" ht="12.75" customHeight="1">
      <c r="A30" s="153" t="s">
        <v>43</v>
      </c>
      <c r="B30" s="151" t="s">
        <v>55</v>
      </c>
      <c r="C30" s="150"/>
      <c r="D30" s="150"/>
      <c r="E30" s="150"/>
      <c r="F30" s="150"/>
      <c r="G30" s="152"/>
      <c r="H30" s="262">
        <f>'1 1 Pol'!F8</f>
        <v>0</v>
      </c>
      <c r="I30" s="32"/>
      <c r="J30" s="32"/>
    </row>
    <row r="31" spans="1:55" ht="12.75" customHeight="1">
      <c r="A31" s="153" t="s">
        <v>56</v>
      </c>
      <c r="B31" s="151" t="s">
        <v>57</v>
      </c>
      <c r="C31" s="150"/>
      <c r="D31" s="150"/>
      <c r="E31" s="150"/>
      <c r="F31" s="150"/>
      <c r="G31" s="152"/>
      <c r="H31" s="262">
        <f>'1 1 Pol'!F28</f>
        <v>0</v>
      </c>
      <c r="I31" s="32"/>
      <c r="J31" s="32"/>
    </row>
    <row r="32" spans="1:55" ht="12.75" customHeight="1">
      <c r="A32" s="153" t="s">
        <v>58</v>
      </c>
      <c r="B32" s="151" t="s">
        <v>59</v>
      </c>
      <c r="C32" s="150"/>
      <c r="D32" s="150"/>
      <c r="E32" s="150"/>
      <c r="F32" s="150"/>
      <c r="G32" s="152"/>
      <c r="H32" s="262">
        <f>'1 1 Pol'!F35</f>
        <v>0</v>
      </c>
      <c r="I32" s="32"/>
      <c r="J32" s="32"/>
    </row>
    <row r="33" spans="1:10" ht="12.75" customHeight="1">
      <c r="A33" s="153" t="s">
        <v>60</v>
      </c>
      <c r="B33" s="151" t="s">
        <v>61</v>
      </c>
      <c r="C33" s="150"/>
      <c r="D33" s="150"/>
      <c r="E33" s="150"/>
      <c r="F33" s="150"/>
      <c r="G33" s="152"/>
      <c r="H33" s="262">
        <f>'1 1 Pol'!F40</f>
        <v>0</v>
      </c>
      <c r="I33" s="32"/>
      <c r="J33" s="32"/>
    </row>
    <row r="34" spans="1:10" ht="12.75" customHeight="1">
      <c r="A34" s="153" t="s">
        <v>62</v>
      </c>
      <c r="B34" s="151" t="s">
        <v>63</v>
      </c>
      <c r="C34" s="150"/>
      <c r="D34" s="150"/>
      <c r="E34" s="150"/>
      <c r="F34" s="150"/>
      <c r="G34" s="152"/>
      <c r="H34" s="262">
        <f>'1 1 Pol'!F42</f>
        <v>0</v>
      </c>
      <c r="I34" s="32"/>
      <c r="J34" s="32"/>
    </row>
    <row r="35" spans="1:10" ht="12.75" customHeight="1">
      <c r="A35" s="153" t="s">
        <v>64</v>
      </c>
      <c r="B35" s="151" t="s">
        <v>65</v>
      </c>
      <c r="C35" s="150"/>
      <c r="D35" s="150"/>
      <c r="E35" s="150"/>
      <c r="F35" s="150"/>
      <c r="G35" s="152"/>
      <c r="H35" s="262">
        <f>'1 1 Pol'!F45</f>
        <v>0</v>
      </c>
      <c r="I35" s="32"/>
      <c r="J35" s="32"/>
    </row>
    <row r="36" spans="1:10" ht="12.75" customHeight="1">
      <c r="A36" s="153" t="s">
        <v>66</v>
      </c>
      <c r="B36" s="151" t="s">
        <v>67</v>
      </c>
      <c r="C36" s="150"/>
      <c r="D36" s="150"/>
      <c r="E36" s="150"/>
      <c r="F36" s="150"/>
      <c r="G36" s="152"/>
      <c r="H36" s="262">
        <f>'1 1 Pol'!F48</f>
        <v>0</v>
      </c>
      <c r="I36" s="32"/>
      <c r="J36" s="32"/>
    </row>
    <row r="37" spans="1:10" ht="12.75" customHeight="1">
      <c r="A37" s="153" t="s">
        <v>68</v>
      </c>
      <c r="B37" s="151" t="s">
        <v>69</v>
      </c>
      <c r="C37" s="150"/>
      <c r="D37" s="150"/>
      <c r="E37" s="150"/>
      <c r="F37" s="150"/>
      <c r="G37" s="152"/>
      <c r="H37" s="262">
        <f>'1 1 Pol'!F53</f>
        <v>0</v>
      </c>
      <c r="I37" s="32"/>
      <c r="J37" s="32"/>
    </row>
    <row r="38" spans="1:10" ht="12.75" customHeight="1">
      <c r="A38" s="153" t="s">
        <v>70</v>
      </c>
      <c r="B38" s="151" t="s">
        <v>71</v>
      </c>
      <c r="C38" s="150"/>
      <c r="D38" s="150"/>
      <c r="E38" s="150"/>
      <c r="F38" s="150"/>
      <c r="G38" s="152"/>
      <c r="H38" s="262">
        <f>'1 1 Pol'!F55</f>
        <v>0</v>
      </c>
      <c r="I38" s="32"/>
      <c r="J38" s="32"/>
    </row>
    <row r="39" spans="1:10" ht="12.75" customHeight="1">
      <c r="A39" s="153" t="s">
        <v>72</v>
      </c>
      <c r="B39" s="151" t="s">
        <v>73</v>
      </c>
      <c r="C39" s="150"/>
      <c r="D39" s="150"/>
      <c r="E39" s="150"/>
      <c r="F39" s="150"/>
      <c r="G39" s="152"/>
      <c r="H39" s="262">
        <f>'1 1 Pol'!F61</f>
        <v>0</v>
      </c>
      <c r="I39" s="32"/>
      <c r="J39" s="32"/>
    </row>
    <row r="40" spans="1:10" ht="12.75" customHeight="1">
      <c r="A40" s="153" t="s">
        <v>74</v>
      </c>
      <c r="B40" s="151" t="s">
        <v>75</v>
      </c>
      <c r="C40" s="150"/>
      <c r="D40" s="150"/>
      <c r="E40" s="150"/>
      <c r="F40" s="150"/>
      <c r="G40" s="152"/>
      <c r="H40" s="262">
        <f>'1 1 Pol'!F63</f>
        <v>0</v>
      </c>
      <c r="I40" s="32"/>
      <c r="J40" s="32"/>
    </row>
    <row r="41" spans="1:10" ht="12.75" customHeight="1">
      <c r="A41" s="153" t="s">
        <v>76</v>
      </c>
      <c r="B41" s="151" t="s">
        <v>77</v>
      </c>
      <c r="C41" s="150"/>
      <c r="D41" s="150"/>
      <c r="E41" s="150"/>
      <c r="F41" s="150"/>
      <c r="G41" s="152"/>
      <c r="H41" s="262">
        <f>'1 1 Pol'!F70</f>
        <v>0</v>
      </c>
      <c r="I41" s="32"/>
      <c r="J41" s="32"/>
    </row>
    <row r="42" spans="1:10" ht="12.75" customHeight="1">
      <c r="A42" s="153" t="s">
        <v>78</v>
      </c>
      <c r="B42" s="151" t="s">
        <v>79</v>
      </c>
      <c r="C42" s="150"/>
      <c r="D42" s="150"/>
      <c r="E42" s="150"/>
      <c r="F42" s="150"/>
      <c r="G42" s="152"/>
      <c r="H42" s="262">
        <f>'1 1 Pol'!F76</f>
        <v>0</v>
      </c>
      <c r="I42" s="32"/>
      <c r="J42" s="32"/>
    </row>
    <row r="43" spans="1:10" ht="12.75" customHeight="1" thickBot="1">
      <c r="A43" s="160"/>
      <c r="B43" s="161" t="s">
        <v>205</v>
      </c>
      <c r="C43" s="162"/>
      <c r="D43" s="163" t="str">
        <f>D28</f>
        <v>1</v>
      </c>
      <c r="E43" s="162"/>
      <c r="F43" s="162"/>
      <c r="G43" s="164"/>
      <c r="H43" s="263">
        <f>SUM(H30:H42)</f>
        <v>0</v>
      </c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D37" workbookViewId="0">
      <selection activeCell="F74" sqref="F74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>
      <c r="A1" s="304" t="s">
        <v>88</v>
      </c>
      <c r="B1" s="304"/>
      <c r="C1" s="305"/>
      <c r="D1" s="304"/>
      <c r="E1" s="304"/>
      <c r="F1" s="304"/>
      <c r="G1" s="304"/>
      <c r="AC1" t="s">
        <v>91</v>
      </c>
    </row>
    <row r="2" spans="1:60" ht="13.5" thickTop="1">
      <c r="A2" s="191" t="s">
        <v>29</v>
      </c>
      <c r="B2" s="195" t="s">
        <v>40</v>
      </c>
      <c r="C2" s="212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3" t="s">
        <v>44</v>
      </c>
      <c r="D3" s="188"/>
      <c r="E3" s="187"/>
      <c r="F3" s="187"/>
      <c r="G3" s="190"/>
      <c r="AC3" s="8" t="s">
        <v>81</v>
      </c>
    </row>
    <row r="4" spans="1:60" ht="13.5" thickBot="1">
      <c r="A4" s="197" t="s">
        <v>31</v>
      </c>
      <c r="B4" s="198" t="s">
        <v>43</v>
      </c>
      <c r="C4" s="214" t="s">
        <v>44</v>
      </c>
      <c r="D4" s="199"/>
      <c r="E4" s="200"/>
      <c r="F4" s="200"/>
      <c r="G4" s="201"/>
    </row>
    <row r="5" spans="1:60" ht="14.25" thickTop="1" thickBot="1">
      <c r="C5" s="215"/>
      <c r="D5" s="185"/>
    </row>
    <row r="6" spans="1:60" ht="27" thickTop="1" thickBot="1">
      <c r="A6" s="202" t="s">
        <v>32</v>
      </c>
      <c r="B6" s="205" t="s">
        <v>33</v>
      </c>
      <c r="C6" s="216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7" t="s">
        <v>89</v>
      </c>
      <c r="I6" s="217" t="s">
        <v>90</v>
      </c>
      <c r="J6" s="54"/>
    </row>
    <row r="7" spans="1:60">
      <c r="A7" s="248"/>
      <c r="B7" s="249" t="s">
        <v>92</v>
      </c>
      <c r="C7" s="306" t="s">
        <v>93</v>
      </c>
      <c r="D7" s="307"/>
      <c r="E7" s="308"/>
      <c r="F7" s="309"/>
      <c r="G7" s="309"/>
      <c r="H7" s="250"/>
      <c r="I7" s="251"/>
    </row>
    <row r="8" spans="1:60">
      <c r="A8" s="242" t="s">
        <v>94</v>
      </c>
      <c r="B8" s="218" t="s">
        <v>43</v>
      </c>
      <c r="C8" s="233" t="s">
        <v>55</v>
      </c>
      <c r="D8" s="221"/>
      <c r="E8" s="224"/>
      <c r="F8" s="310">
        <f>SUM(G9:G27)</f>
        <v>0</v>
      </c>
      <c r="G8" s="311"/>
      <c r="H8" s="228"/>
      <c r="I8" s="245"/>
      <c r="AE8" t="s">
        <v>95</v>
      </c>
    </row>
    <row r="9" spans="1:60" outlineLevel="1">
      <c r="A9" s="243">
        <v>1</v>
      </c>
      <c r="B9" s="219" t="s">
        <v>96</v>
      </c>
      <c r="C9" s="234" t="s">
        <v>97</v>
      </c>
      <c r="D9" s="222" t="s">
        <v>98</v>
      </c>
      <c r="E9" s="225">
        <v>10</v>
      </c>
      <c r="F9" s="229"/>
      <c r="G9" s="230">
        <f>ROUND(E9*F9,2)</f>
        <v>0</v>
      </c>
      <c r="H9" s="231"/>
      <c r="I9" s="246" t="s">
        <v>99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100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4"/>
      <c r="B10" s="220"/>
      <c r="C10" s="235" t="s">
        <v>101</v>
      </c>
      <c r="D10" s="223"/>
      <c r="E10" s="226">
        <v>10</v>
      </c>
      <c r="F10" s="230"/>
      <c r="G10" s="230"/>
      <c r="H10" s="231"/>
      <c r="I10" s="246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>
      <c r="A11" s="243">
        <v>2</v>
      </c>
      <c r="B11" s="219" t="s">
        <v>102</v>
      </c>
      <c r="C11" s="234" t="s">
        <v>103</v>
      </c>
      <c r="D11" s="222" t="s">
        <v>98</v>
      </c>
      <c r="E11" s="225">
        <v>3.05</v>
      </c>
      <c r="F11" s="229"/>
      <c r="G11" s="230">
        <f>ROUND(E11*F11,2)</f>
        <v>0</v>
      </c>
      <c r="H11" s="231"/>
      <c r="I11" s="246" t="s">
        <v>99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100</v>
      </c>
      <c r="AF11" s="207">
        <v>1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>
      <c r="A12" s="244"/>
      <c r="B12" s="220"/>
      <c r="C12" s="235" t="s">
        <v>104</v>
      </c>
      <c r="D12" s="223"/>
      <c r="E12" s="226">
        <v>3.05</v>
      </c>
      <c r="F12" s="230"/>
      <c r="G12" s="230"/>
      <c r="H12" s="231"/>
      <c r="I12" s="246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3">
        <v>3</v>
      </c>
      <c r="B13" s="219" t="s">
        <v>105</v>
      </c>
      <c r="C13" s="234" t="s">
        <v>106</v>
      </c>
      <c r="D13" s="222" t="s">
        <v>107</v>
      </c>
      <c r="E13" s="225">
        <v>41.4</v>
      </c>
      <c r="F13" s="229"/>
      <c r="G13" s="230">
        <f>ROUND(E13*F13,2)</f>
        <v>0</v>
      </c>
      <c r="H13" s="231"/>
      <c r="I13" s="246" t="s">
        <v>99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100</v>
      </c>
      <c r="AF13" s="207">
        <v>1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>
      <c r="A14" s="244"/>
      <c r="B14" s="220"/>
      <c r="C14" s="235" t="s">
        <v>108</v>
      </c>
      <c r="D14" s="223"/>
      <c r="E14" s="226">
        <v>41.4</v>
      </c>
      <c r="F14" s="230"/>
      <c r="G14" s="230"/>
      <c r="H14" s="231"/>
      <c r="I14" s="246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>
      <c r="A15" s="243">
        <v>4</v>
      </c>
      <c r="B15" s="219" t="s">
        <v>109</v>
      </c>
      <c r="C15" s="234" t="s">
        <v>110</v>
      </c>
      <c r="D15" s="222" t="s">
        <v>98</v>
      </c>
      <c r="E15" s="225">
        <v>3.05</v>
      </c>
      <c r="F15" s="229"/>
      <c r="G15" s="230">
        <f t="shared" ref="G15:G20" si="0">ROUND(E15*F15,2)</f>
        <v>0</v>
      </c>
      <c r="H15" s="231"/>
      <c r="I15" s="246" t="s">
        <v>99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100</v>
      </c>
      <c r="AF15" s="207">
        <v>1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43">
        <v>5</v>
      </c>
      <c r="B16" s="219" t="s">
        <v>111</v>
      </c>
      <c r="C16" s="234" t="s">
        <v>112</v>
      </c>
      <c r="D16" s="222" t="s">
        <v>98</v>
      </c>
      <c r="E16" s="225">
        <v>15.25</v>
      </c>
      <c r="F16" s="229"/>
      <c r="G16" s="230">
        <f t="shared" si="0"/>
        <v>0</v>
      </c>
      <c r="H16" s="231"/>
      <c r="I16" s="246" t="s">
        <v>99</v>
      </c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100</v>
      </c>
      <c r="AF16" s="207">
        <v>1</v>
      </c>
      <c r="AG16" s="207"/>
      <c r="AH16" s="207"/>
      <c r="AI16" s="207"/>
      <c r="AJ16" s="207"/>
      <c r="AK16" s="207"/>
      <c r="AL16" s="207"/>
      <c r="AM16" s="207">
        <v>15</v>
      </c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>
      <c r="A17" s="243">
        <v>6</v>
      </c>
      <c r="B17" s="219" t="s">
        <v>113</v>
      </c>
      <c r="C17" s="234" t="s">
        <v>114</v>
      </c>
      <c r="D17" s="222" t="s">
        <v>98</v>
      </c>
      <c r="E17" s="225">
        <v>3.05</v>
      </c>
      <c r="F17" s="229"/>
      <c r="G17" s="230">
        <f t="shared" si="0"/>
        <v>0</v>
      </c>
      <c r="H17" s="231"/>
      <c r="I17" s="246" t="s">
        <v>99</v>
      </c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100</v>
      </c>
      <c r="AF17" s="207">
        <v>1</v>
      </c>
      <c r="AG17" s="207"/>
      <c r="AH17" s="207"/>
      <c r="AI17" s="207"/>
      <c r="AJ17" s="207"/>
      <c r="AK17" s="207"/>
      <c r="AL17" s="207"/>
      <c r="AM17" s="207">
        <v>15</v>
      </c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>
      <c r="A18" s="243">
        <v>7</v>
      </c>
      <c r="B18" s="219" t="s">
        <v>115</v>
      </c>
      <c r="C18" s="234" t="s">
        <v>116</v>
      </c>
      <c r="D18" s="222" t="s">
        <v>98</v>
      </c>
      <c r="E18" s="225">
        <v>3.05</v>
      </c>
      <c r="F18" s="229"/>
      <c r="G18" s="230">
        <f t="shared" si="0"/>
        <v>0</v>
      </c>
      <c r="H18" s="231"/>
      <c r="I18" s="246" t="s">
        <v>99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100</v>
      </c>
      <c r="AF18" s="207">
        <v>1</v>
      </c>
      <c r="AG18" s="207"/>
      <c r="AH18" s="207"/>
      <c r="AI18" s="207"/>
      <c r="AJ18" s="207"/>
      <c r="AK18" s="207"/>
      <c r="AL18" s="207"/>
      <c r="AM18" s="207">
        <v>15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>
      <c r="A19" s="243">
        <v>8</v>
      </c>
      <c r="B19" s="219" t="s">
        <v>117</v>
      </c>
      <c r="C19" s="234" t="s">
        <v>118</v>
      </c>
      <c r="D19" s="222" t="s">
        <v>98</v>
      </c>
      <c r="E19" s="225">
        <v>13.05</v>
      </c>
      <c r="F19" s="229"/>
      <c r="G19" s="230">
        <f t="shared" si="0"/>
        <v>0</v>
      </c>
      <c r="H19" s="231"/>
      <c r="I19" s="246" t="s">
        <v>99</v>
      </c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100</v>
      </c>
      <c r="AF19" s="207">
        <v>1</v>
      </c>
      <c r="AG19" s="207"/>
      <c r="AH19" s="207"/>
      <c r="AI19" s="207"/>
      <c r="AJ19" s="207"/>
      <c r="AK19" s="207"/>
      <c r="AL19" s="207"/>
      <c r="AM19" s="207">
        <v>15</v>
      </c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3">
        <v>9</v>
      </c>
      <c r="B20" s="219" t="s">
        <v>119</v>
      </c>
      <c r="C20" s="234" t="s">
        <v>120</v>
      </c>
      <c r="D20" s="222" t="s">
        <v>98</v>
      </c>
      <c r="E20" s="225">
        <v>10</v>
      </c>
      <c r="F20" s="229"/>
      <c r="G20" s="230">
        <f t="shared" si="0"/>
        <v>0</v>
      </c>
      <c r="H20" s="231"/>
      <c r="I20" s="246" t="s">
        <v>99</v>
      </c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100</v>
      </c>
      <c r="AF20" s="207">
        <v>1</v>
      </c>
      <c r="AG20" s="207"/>
      <c r="AH20" s="207"/>
      <c r="AI20" s="207"/>
      <c r="AJ20" s="207"/>
      <c r="AK20" s="207"/>
      <c r="AL20" s="207"/>
      <c r="AM20" s="207">
        <v>15</v>
      </c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>
      <c r="A21" s="244"/>
      <c r="B21" s="220"/>
      <c r="C21" s="235" t="s">
        <v>101</v>
      </c>
      <c r="D21" s="223"/>
      <c r="E21" s="226">
        <v>10</v>
      </c>
      <c r="F21" s="230"/>
      <c r="G21" s="230"/>
      <c r="H21" s="231"/>
      <c r="I21" s="246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3">
        <v>10</v>
      </c>
      <c r="B22" s="219" t="s">
        <v>121</v>
      </c>
      <c r="C22" s="234" t="s">
        <v>122</v>
      </c>
      <c r="D22" s="222" t="s">
        <v>98</v>
      </c>
      <c r="E22" s="225">
        <v>3.05</v>
      </c>
      <c r="F22" s="229"/>
      <c r="G22" s="230">
        <f>ROUND(E22*F22,2)</f>
        <v>0</v>
      </c>
      <c r="H22" s="231"/>
      <c r="I22" s="246" t="s">
        <v>99</v>
      </c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 t="s">
        <v>100</v>
      </c>
      <c r="AF22" s="207">
        <v>1</v>
      </c>
      <c r="AG22" s="207"/>
      <c r="AH22" s="207"/>
      <c r="AI22" s="207"/>
      <c r="AJ22" s="207"/>
      <c r="AK22" s="207"/>
      <c r="AL22" s="207"/>
      <c r="AM22" s="207">
        <v>15</v>
      </c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>
      <c r="A23" s="243">
        <v>11</v>
      </c>
      <c r="B23" s="219" t="s">
        <v>123</v>
      </c>
      <c r="C23" s="234" t="s">
        <v>124</v>
      </c>
      <c r="D23" s="222" t="s">
        <v>107</v>
      </c>
      <c r="E23" s="225">
        <v>34.5</v>
      </c>
      <c r="F23" s="229"/>
      <c r="G23" s="230">
        <f>ROUND(E23*F23,2)</f>
        <v>0</v>
      </c>
      <c r="H23" s="231"/>
      <c r="I23" s="246" t="s">
        <v>99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100</v>
      </c>
      <c r="AF23" s="207">
        <v>2</v>
      </c>
      <c r="AG23" s="207"/>
      <c r="AH23" s="207"/>
      <c r="AI23" s="207"/>
      <c r="AJ23" s="207"/>
      <c r="AK23" s="207"/>
      <c r="AL23" s="207"/>
      <c r="AM23" s="207">
        <v>15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3">
        <v>12</v>
      </c>
      <c r="B24" s="219" t="s">
        <v>125</v>
      </c>
      <c r="C24" s="234" t="s">
        <v>126</v>
      </c>
      <c r="D24" s="222" t="s">
        <v>107</v>
      </c>
      <c r="E24" s="225">
        <v>34.5</v>
      </c>
      <c r="F24" s="229"/>
      <c r="G24" s="230">
        <f>ROUND(E24*F24,2)</f>
        <v>0</v>
      </c>
      <c r="H24" s="231"/>
      <c r="I24" s="246" t="s">
        <v>99</v>
      </c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 t="s">
        <v>100</v>
      </c>
      <c r="AF24" s="207">
        <v>2</v>
      </c>
      <c r="AG24" s="207"/>
      <c r="AH24" s="207"/>
      <c r="AI24" s="207"/>
      <c r="AJ24" s="207"/>
      <c r="AK24" s="207"/>
      <c r="AL24" s="207"/>
      <c r="AM24" s="207">
        <v>15</v>
      </c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>
      <c r="A25" s="244"/>
      <c r="B25" s="220"/>
      <c r="C25" s="235" t="s">
        <v>127</v>
      </c>
      <c r="D25" s="223"/>
      <c r="E25" s="226">
        <v>34.5</v>
      </c>
      <c r="F25" s="230"/>
      <c r="G25" s="230"/>
      <c r="H25" s="231"/>
      <c r="I25" s="246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3">
        <v>13</v>
      </c>
      <c r="B26" s="219" t="s">
        <v>128</v>
      </c>
      <c r="C26" s="234" t="s">
        <v>129</v>
      </c>
      <c r="D26" s="222" t="s">
        <v>107</v>
      </c>
      <c r="E26" s="225">
        <v>34.5</v>
      </c>
      <c r="F26" s="229"/>
      <c r="G26" s="230">
        <f>ROUND(E26*F26,2)</f>
        <v>0</v>
      </c>
      <c r="H26" s="231"/>
      <c r="I26" s="246" t="s">
        <v>99</v>
      </c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100</v>
      </c>
      <c r="AF26" s="207">
        <v>2</v>
      </c>
      <c r="AG26" s="207"/>
      <c r="AH26" s="207"/>
      <c r="AI26" s="207"/>
      <c r="AJ26" s="207"/>
      <c r="AK26" s="207"/>
      <c r="AL26" s="207"/>
      <c r="AM26" s="207">
        <v>15</v>
      </c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4"/>
      <c r="B27" s="220"/>
      <c r="C27" s="235" t="s">
        <v>127</v>
      </c>
      <c r="D27" s="223"/>
      <c r="E27" s="226">
        <v>34.5</v>
      </c>
      <c r="F27" s="230"/>
      <c r="G27" s="230"/>
      <c r="H27" s="231"/>
      <c r="I27" s="246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>
      <c r="A28" s="242" t="s">
        <v>94</v>
      </c>
      <c r="B28" s="218" t="s">
        <v>56</v>
      </c>
      <c r="C28" s="233" t="s">
        <v>57</v>
      </c>
      <c r="D28" s="221"/>
      <c r="E28" s="224"/>
      <c r="F28" s="302">
        <f>SUM(G29:G34)</f>
        <v>0</v>
      </c>
      <c r="G28" s="303"/>
      <c r="H28" s="228"/>
      <c r="I28" s="245"/>
      <c r="AE28" t="s">
        <v>95</v>
      </c>
    </row>
    <row r="29" spans="1:60" outlineLevel="1">
      <c r="A29" s="243">
        <v>14</v>
      </c>
      <c r="B29" s="219" t="s">
        <v>130</v>
      </c>
      <c r="C29" s="234" t="s">
        <v>131</v>
      </c>
      <c r="D29" s="222" t="s">
        <v>98</v>
      </c>
      <c r="E29" s="225">
        <v>2.2999999999999998</v>
      </c>
      <c r="F29" s="229"/>
      <c r="G29" s="230">
        <f>ROUND(E29*F29,2)</f>
        <v>0</v>
      </c>
      <c r="H29" s="231"/>
      <c r="I29" s="246" t="s">
        <v>99</v>
      </c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100</v>
      </c>
      <c r="AF29" s="207">
        <v>1</v>
      </c>
      <c r="AG29" s="207"/>
      <c r="AH29" s="207"/>
      <c r="AI29" s="207"/>
      <c r="AJ29" s="207"/>
      <c r="AK29" s="207"/>
      <c r="AL29" s="207"/>
      <c r="AM29" s="207">
        <v>15</v>
      </c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>
      <c r="A30" s="244"/>
      <c r="B30" s="220"/>
      <c r="C30" s="235" t="s">
        <v>132</v>
      </c>
      <c r="D30" s="223"/>
      <c r="E30" s="226">
        <v>2.2999999999999998</v>
      </c>
      <c r="F30" s="230"/>
      <c r="G30" s="230"/>
      <c r="H30" s="231"/>
      <c r="I30" s="246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>
      <c r="A31" s="243">
        <v>15</v>
      </c>
      <c r="B31" s="219" t="s">
        <v>133</v>
      </c>
      <c r="C31" s="234" t="s">
        <v>134</v>
      </c>
      <c r="D31" s="222" t="s">
        <v>98</v>
      </c>
      <c r="E31" s="225">
        <v>1.5</v>
      </c>
      <c r="F31" s="229"/>
      <c r="G31" s="230">
        <f>ROUND(E31*F31,2)</f>
        <v>0</v>
      </c>
      <c r="H31" s="231"/>
      <c r="I31" s="246" t="s">
        <v>99</v>
      </c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 t="s">
        <v>100</v>
      </c>
      <c r="AF31" s="207">
        <v>1</v>
      </c>
      <c r="AG31" s="207"/>
      <c r="AH31" s="207"/>
      <c r="AI31" s="207"/>
      <c r="AJ31" s="207"/>
      <c r="AK31" s="207"/>
      <c r="AL31" s="207"/>
      <c r="AM31" s="207">
        <v>15</v>
      </c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>
      <c r="A32" s="244"/>
      <c r="B32" s="220"/>
      <c r="C32" s="235" t="s">
        <v>135</v>
      </c>
      <c r="D32" s="223"/>
      <c r="E32" s="226">
        <v>1.5</v>
      </c>
      <c r="F32" s="230"/>
      <c r="G32" s="230"/>
      <c r="H32" s="231"/>
      <c r="I32" s="246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3">
        <v>16</v>
      </c>
      <c r="B33" s="219" t="s">
        <v>136</v>
      </c>
      <c r="C33" s="234" t="s">
        <v>137</v>
      </c>
      <c r="D33" s="222" t="s">
        <v>98</v>
      </c>
      <c r="E33" s="225">
        <v>6.3</v>
      </c>
      <c r="F33" s="229"/>
      <c r="G33" s="230">
        <f>ROUND(E33*F33,2)</f>
        <v>0</v>
      </c>
      <c r="H33" s="231"/>
      <c r="I33" s="246" t="s">
        <v>99</v>
      </c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100</v>
      </c>
      <c r="AF33" s="207">
        <v>1</v>
      </c>
      <c r="AG33" s="207"/>
      <c r="AH33" s="207"/>
      <c r="AI33" s="207"/>
      <c r="AJ33" s="207"/>
      <c r="AK33" s="207"/>
      <c r="AL33" s="207"/>
      <c r="AM33" s="207">
        <v>15</v>
      </c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4"/>
      <c r="B34" s="220"/>
      <c r="C34" s="235" t="s">
        <v>138</v>
      </c>
      <c r="D34" s="223"/>
      <c r="E34" s="226">
        <v>6.3</v>
      </c>
      <c r="F34" s="230"/>
      <c r="G34" s="230"/>
      <c r="H34" s="231"/>
      <c r="I34" s="246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>
      <c r="A35" s="242" t="s">
        <v>94</v>
      </c>
      <c r="B35" s="218" t="s">
        <v>58</v>
      </c>
      <c r="C35" s="233" t="s">
        <v>59</v>
      </c>
      <c r="D35" s="221"/>
      <c r="E35" s="224"/>
      <c r="F35" s="302">
        <f>SUM(G36:G39)</f>
        <v>0</v>
      </c>
      <c r="G35" s="303"/>
      <c r="H35" s="228"/>
      <c r="I35" s="245"/>
      <c r="AE35" t="s">
        <v>95</v>
      </c>
    </row>
    <row r="36" spans="1:60" outlineLevel="1">
      <c r="A36" s="243">
        <v>17</v>
      </c>
      <c r="B36" s="219" t="s">
        <v>139</v>
      </c>
      <c r="C36" s="234" t="s">
        <v>140</v>
      </c>
      <c r="D36" s="222" t="s">
        <v>141</v>
      </c>
      <c r="E36" s="225">
        <v>11</v>
      </c>
      <c r="F36" s="229"/>
      <c r="G36" s="230">
        <f>ROUND(E36*F36,2)</f>
        <v>0</v>
      </c>
      <c r="H36" s="231"/>
      <c r="I36" s="246" t="s">
        <v>99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100</v>
      </c>
      <c r="AF36" s="207">
        <v>1</v>
      </c>
      <c r="AG36" s="207"/>
      <c r="AH36" s="207"/>
      <c r="AI36" s="207"/>
      <c r="AJ36" s="207"/>
      <c r="AK36" s="207"/>
      <c r="AL36" s="207"/>
      <c r="AM36" s="207">
        <v>15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3">
        <v>18</v>
      </c>
      <c r="B37" s="219" t="s">
        <v>142</v>
      </c>
      <c r="C37" s="234" t="s">
        <v>143</v>
      </c>
      <c r="D37" s="222" t="s">
        <v>107</v>
      </c>
      <c r="E37" s="225">
        <v>46</v>
      </c>
      <c r="F37" s="229"/>
      <c r="G37" s="230">
        <f>ROUND(E37*F37,2)</f>
        <v>0</v>
      </c>
      <c r="H37" s="231"/>
      <c r="I37" s="246" t="s">
        <v>99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100</v>
      </c>
      <c r="AF37" s="207">
        <v>1</v>
      </c>
      <c r="AG37" s="207"/>
      <c r="AH37" s="207"/>
      <c r="AI37" s="207"/>
      <c r="AJ37" s="207"/>
      <c r="AK37" s="207"/>
      <c r="AL37" s="207"/>
      <c r="AM37" s="207">
        <v>15</v>
      </c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4"/>
      <c r="B38" s="220"/>
      <c r="C38" s="235" t="s">
        <v>144</v>
      </c>
      <c r="D38" s="223"/>
      <c r="E38" s="226">
        <v>46</v>
      </c>
      <c r="F38" s="230"/>
      <c r="G38" s="230"/>
      <c r="H38" s="231"/>
      <c r="I38" s="246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3">
        <v>19</v>
      </c>
      <c r="B39" s="219" t="s">
        <v>145</v>
      </c>
      <c r="C39" s="234" t="s">
        <v>146</v>
      </c>
      <c r="D39" s="222" t="s">
        <v>147</v>
      </c>
      <c r="E39" s="225">
        <v>23</v>
      </c>
      <c r="F39" s="229"/>
      <c r="G39" s="230">
        <f>ROUND(E39*F39,2)</f>
        <v>0</v>
      </c>
      <c r="H39" s="231"/>
      <c r="I39" s="246" t="s">
        <v>99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 t="s">
        <v>100</v>
      </c>
      <c r="AF39" s="207">
        <v>1</v>
      </c>
      <c r="AG39" s="207"/>
      <c r="AH39" s="207"/>
      <c r="AI39" s="207"/>
      <c r="AJ39" s="207"/>
      <c r="AK39" s="207"/>
      <c r="AL39" s="207"/>
      <c r="AM39" s="207">
        <v>15</v>
      </c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>
      <c r="A40" s="242" t="s">
        <v>94</v>
      </c>
      <c r="B40" s="218" t="s">
        <v>60</v>
      </c>
      <c r="C40" s="233" t="s">
        <v>61</v>
      </c>
      <c r="D40" s="221"/>
      <c r="E40" s="224"/>
      <c r="F40" s="302">
        <f>SUM(G41:G41)</f>
        <v>0</v>
      </c>
      <c r="G40" s="303"/>
      <c r="H40" s="228"/>
      <c r="I40" s="245"/>
      <c r="AE40" t="s">
        <v>95</v>
      </c>
    </row>
    <row r="41" spans="1:60" outlineLevel="1">
      <c r="A41" s="243">
        <v>20</v>
      </c>
      <c r="B41" s="219" t="s">
        <v>148</v>
      </c>
      <c r="C41" s="234" t="s">
        <v>149</v>
      </c>
      <c r="D41" s="222" t="s">
        <v>150</v>
      </c>
      <c r="E41" s="225">
        <v>1</v>
      </c>
      <c r="F41" s="229"/>
      <c r="G41" s="230">
        <f>ROUND(E41*F41,2)</f>
        <v>0</v>
      </c>
      <c r="H41" s="231"/>
      <c r="I41" s="246" t="s">
        <v>99</v>
      </c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 t="s">
        <v>100</v>
      </c>
      <c r="AF41" s="207">
        <v>1</v>
      </c>
      <c r="AG41" s="207"/>
      <c r="AH41" s="207"/>
      <c r="AI41" s="207"/>
      <c r="AJ41" s="207"/>
      <c r="AK41" s="207"/>
      <c r="AL41" s="207"/>
      <c r="AM41" s="207">
        <v>15</v>
      </c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>
      <c r="A42" s="242" t="s">
        <v>94</v>
      </c>
      <c r="B42" s="218" t="s">
        <v>62</v>
      </c>
      <c r="C42" s="233" t="s">
        <v>63</v>
      </c>
      <c r="D42" s="221"/>
      <c r="E42" s="224"/>
      <c r="F42" s="302">
        <f>SUM(G43:G44)</f>
        <v>0</v>
      </c>
      <c r="G42" s="303"/>
      <c r="H42" s="228"/>
      <c r="I42" s="245"/>
      <c r="AE42" t="s">
        <v>95</v>
      </c>
    </row>
    <row r="43" spans="1:60" outlineLevel="1">
      <c r="A43" s="243">
        <v>21</v>
      </c>
      <c r="B43" s="219" t="s">
        <v>151</v>
      </c>
      <c r="C43" s="234" t="s">
        <v>152</v>
      </c>
      <c r="D43" s="222" t="s">
        <v>107</v>
      </c>
      <c r="E43" s="225">
        <v>2</v>
      </c>
      <c r="F43" s="229"/>
      <c r="G43" s="230">
        <f>ROUND(E43*F43,2)</f>
        <v>0</v>
      </c>
      <c r="H43" s="231"/>
      <c r="I43" s="246" t="s">
        <v>99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100</v>
      </c>
      <c r="AF43" s="207">
        <v>1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4"/>
      <c r="B44" s="220"/>
      <c r="C44" s="235" t="s">
        <v>153</v>
      </c>
      <c r="D44" s="223"/>
      <c r="E44" s="226">
        <v>2</v>
      </c>
      <c r="F44" s="230"/>
      <c r="G44" s="230"/>
      <c r="H44" s="231"/>
      <c r="I44" s="246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>
      <c r="A45" s="242" t="s">
        <v>94</v>
      </c>
      <c r="B45" s="218" t="s">
        <v>64</v>
      </c>
      <c r="C45" s="233" t="s">
        <v>65</v>
      </c>
      <c r="D45" s="221"/>
      <c r="E45" s="224"/>
      <c r="F45" s="302">
        <f>SUM(G46:G47)</f>
        <v>0</v>
      </c>
      <c r="G45" s="303"/>
      <c r="H45" s="228"/>
      <c r="I45" s="245"/>
      <c r="AE45" t="s">
        <v>95</v>
      </c>
    </row>
    <row r="46" spans="1:60" outlineLevel="1">
      <c r="A46" s="243">
        <v>22</v>
      </c>
      <c r="B46" s="219" t="s">
        <v>154</v>
      </c>
      <c r="C46" s="234" t="s">
        <v>155</v>
      </c>
      <c r="D46" s="222" t="s">
        <v>150</v>
      </c>
      <c r="E46" s="225">
        <v>1</v>
      </c>
      <c r="F46" s="229"/>
      <c r="G46" s="230">
        <f>ROUND(E46*F46,2)</f>
        <v>0</v>
      </c>
      <c r="H46" s="231"/>
      <c r="I46" s="246" t="s">
        <v>99</v>
      </c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 t="s">
        <v>100</v>
      </c>
      <c r="AF46" s="207">
        <v>1</v>
      </c>
      <c r="AG46" s="207"/>
      <c r="AH46" s="207"/>
      <c r="AI46" s="207"/>
      <c r="AJ46" s="207"/>
      <c r="AK46" s="207"/>
      <c r="AL46" s="207"/>
      <c r="AM46" s="207">
        <v>15</v>
      </c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>
      <c r="A47" s="243">
        <v>23</v>
      </c>
      <c r="B47" s="219" t="s">
        <v>156</v>
      </c>
      <c r="C47" s="234" t="s">
        <v>157</v>
      </c>
      <c r="D47" s="222" t="s">
        <v>150</v>
      </c>
      <c r="E47" s="225">
        <v>1</v>
      </c>
      <c r="F47" s="229"/>
      <c r="G47" s="230">
        <f>ROUND(E47*F47,2)</f>
        <v>0</v>
      </c>
      <c r="H47" s="231"/>
      <c r="I47" s="246" t="s">
        <v>99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100</v>
      </c>
      <c r="AF47" s="207">
        <v>1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>
      <c r="A48" s="242" t="s">
        <v>94</v>
      </c>
      <c r="B48" s="218" t="s">
        <v>66</v>
      </c>
      <c r="C48" s="233" t="s">
        <v>67</v>
      </c>
      <c r="D48" s="221"/>
      <c r="E48" s="224"/>
      <c r="F48" s="302">
        <f>SUM(G49:G52)</f>
        <v>0</v>
      </c>
      <c r="G48" s="303"/>
      <c r="H48" s="228"/>
      <c r="I48" s="245"/>
      <c r="AE48" t="s">
        <v>95</v>
      </c>
    </row>
    <row r="49" spans="1:60" outlineLevel="1">
      <c r="A49" s="243">
        <v>24</v>
      </c>
      <c r="B49" s="219" t="s">
        <v>158</v>
      </c>
      <c r="C49" s="234" t="s">
        <v>159</v>
      </c>
      <c r="D49" s="222" t="s">
        <v>98</v>
      </c>
      <c r="E49" s="225">
        <v>3.45</v>
      </c>
      <c r="F49" s="229"/>
      <c r="G49" s="230">
        <f>ROUND(E49*F49,2)</f>
        <v>0</v>
      </c>
      <c r="H49" s="231"/>
      <c r="I49" s="246" t="s">
        <v>99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100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4"/>
      <c r="B50" s="220"/>
      <c r="C50" s="235" t="s">
        <v>160</v>
      </c>
      <c r="D50" s="223"/>
      <c r="E50" s="226">
        <v>3.45</v>
      </c>
      <c r="F50" s="230"/>
      <c r="G50" s="230"/>
      <c r="H50" s="231"/>
      <c r="I50" s="246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>
      <c r="A51" s="243">
        <v>25</v>
      </c>
      <c r="B51" s="219" t="s">
        <v>161</v>
      </c>
      <c r="C51" s="234" t="s">
        <v>162</v>
      </c>
      <c r="D51" s="222" t="s">
        <v>98</v>
      </c>
      <c r="E51" s="225">
        <v>9.8879999999999999</v>
      </c>
      <c r="F51" s="229"/>
      <c r="G51" s="230">
        <f>ROUND(E51*F51,2)</f>
        <v>0</v>
      </c>
      <c r="H51" s="231"/>
      <c r="I51" s="246" t="s">
        <v>99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100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4"/>
      <c r="B52" s="220"/>
      <c r="C52" s="235" t="s">
        <v>163</v>
      </c>
      <c r="D52" s="223"/>
      <c r="E52" s="226">
        <v>9.89</v>
      </c>
      <c r="F52" s="230"/>
      <c r="G52" s="230"/>
      <c r="H52" s="231"/>
      <c r="I52" s="246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>
      <c r="A53" s="242" t="s">
        <v>94</v>
      </c>
      <c r="B53" s="218" t="s">
        <v>68</v>
      </c>
      <c r="C53" s="233" t="s">
        <v>69</v>
      </c>
      <c r="D53" s="221"/>
      <c r="E53" s="224"/>
      <c r="F53" s="302">
        <f>SUM(G54:G54)</f>
        <v>0</v>
      </c>
      <c r="G53" s="303"/>
      <c r="H53" s="228"/>
      <c r="I53" s="245"/>
      <c r="AE53" t="s">
        <v>95</v>
      </c>
    </row>
    <row r="54" spans="1:60" outlineLevel="1">
      <c r="A54" s="243">
        <v>26</v>
      </c>
      <c r="B54" s="219" t="s">
        <v>164</v>
      </c>
      <c r="C54" s="234" t="s">
        <v>165</v>
      </c>
      <c r="D54" s="222" t="s">
        <v>166</v>
      </c>
      <c r="E54" s="225">
        <v>45.57385</v>
      </c>
      <c r="F54" s="229"/>
      <c r="G54" s="230">
        <f>ROUND(E54*F54,2)</f>
        <v>0</v>
      </c>
      <c r="H54" s="231"/>
      <c r="I54" s="246" t="s">
        <v>99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100</v>
      </c>
      <c r="AF54" s="207">
        <v>7</v>
      </c>
      <c r="AG54" s="207"/>
      <c r="AH54" s="207"/>
      <c r="AI54" s="207"/>
      <c r="AJ54" s="207"/>
      <c r="AK54" s="207"/>
      <c r="AL54" s="207"/>
      <c r="AM54" s="207">
        <v>15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>
      <c r="A55" s="242" t="s">
        <v>94</v>
      </c>
      <c r="B55" s="218" t="s">
        <v>70</v>
      </c>
      <c r="C55" s="233" t="s">
        <v>71</v>
      </c>
      <c r="D55" s="221"/>
      <c r="E55" s="224"/>
      <c r="F55" s="302">
        <f>SUM(G56:G60)</f>
        <v>0</v>
      </c>
      <c r="G55" s="303"/>
      <c r="H55" s="228"/>
      <c r="I55" s="245"/>
      <c r="AE55" t="s">
        <v>95</v>
      </c>
    </row>
    <row r="56" spans="1:60" outlineLevel="1">
      <c r="A56" s="243">
        <v>27</v>
      </c>
      <c r="B56" s="219" t="s">
        <v>167</v>
      </c>
      <c r="C56" s="234" t="s">
        <v>168</v>
      </c>
      <c r="D56" s="222" t="s">
        <v>107</v>
      </c>
      <c r="E56" s="225">
        <v>11.5</v>
      </c>
      <c r="F56" s="229"/>
      <c r="G56" s="230">
        <f>ROUND(E56*F56,2)</f>
        <v>0</v>
      </c>
      <c r="H56" s="231"/>
      <c r="I56" s="246" t="s">
        <v>99</v>
      </c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 t="s">
        <v>100</v>
      </c>
      <c r="AF56" s="207">
        <v>1</v>
      </c>
      <c r="AG56" s="207"/>
      <c r="AH56" s="207"/>
      <c r="AI56" s="207"/>
      <c r="AJ56" s="207"/>
      <c r="AK56" s="207"/>
      <c r="AL56" s="207"/>
      <c r="AM56" s="207">
        <v>15</v>
      </c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>
      <c r="A57" s="244"/>
      <c r="B57" s="220"/>
      <c r="C57" s="235" t="s">
        <v>169</v>
      </c>
      <c r="D57" s="223"/>
      <c r="E57" s="226">
        <v>11.5</v>
      </c>
      <c r="F57" s="230"/>
      <c r="G57" s="230"/>
      <c r="H57" s="231"/>
      <c r="I57" s="246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>
      <c r="A58" s="243">
        <v>28</v>
      </c>
      <c r="B58" s="219" t="s">
        <v>170</v>
      </c>
      <c r="C58" s="234" t="s">
        <v>171</v>
      </c>
      <c r="D58" s="222" t="s">
        <v>107</v>
      </c>
      <c r="E58" s="225">
        <v>11.5</v>
      </c>
      <c r="F58" s="229"/>
      <c r="G58" s="230">
        <f>ROUND(E58*F58,2)</f>
        <v>0</v>
      </c>
      <c r="H58" s="231"/>
      <c r="I58" s="246" t="s">
        <v>99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100</v>
      </c>
      <c r="AF58" s="207">
        <v>2</v>
      </c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4"/>
      <c r="B59" s="220"/>
      <c r="C59" s="235" t="s">
        <v>169</v>
      </c>
      <c r="D59" s="223"/>
      <c r="E59" s="226">
        <v>11.5</v>
      </c>
      <c r="F59" s="230"/>
      <c r="G59" s="230"/>
      <c r="H59" s="231"/>
      <c r="I59" s="246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4">
        <v>29</v>
      </c>
      <c r="B60" s="220" t="s">
        <v>172</v>
      </c>
      <c r="C60" s="234" t="s">
        <v>173</v>
      </c>
      <c r="D60" s="222" t="s">
        <v>48</v>
      </c>
      <c r="E60" s="227"/>
      <c r="F60" s="229"/>
      <c r="G60" s="230">
        <f>ROUND(E60*F60,2)</f>
        <v>0</v>
      </c>
      <c r="H60" s="231"/>
      <c r="I60" s="246" t="s">
        <v>99</v>
      </c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 t="s">
        <v>100</v>
      </c>
      <c r="AF60" s="207">
        <v>7</v>
      </c>
      <c r="AG60" s="207"/>
      <c r="AH60" s="207"/>
      <c r="AI60" s="207"/>
      <c r="AJ60" s="207"/>
      <c r="AK60" s="207"/>
      <c r="AL60" s="207"/>
      <c r="AM60" s="207">
        <v>15</v>
      </c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>
      <c r="A61" s="242" t="s">
        <v>94</v>
      </c>
      <c r="B61" s="218" t="s">
        <v>72</v>
      </c>
      <c r="C61" s="233" t="s">
        <v>73</v>
      </c>
      <c r="D61" s="221"/>
      <c r="E61" s="224"/>
      <c r="F61" s="302">
        <f>SUM(G62:G62)</f>
        <v>0</v>
      </c>
      <c r="G61" s="303"/>
      <c r="H61" s="228"/>
      <c r="I61" s="245"/>
      <c r="AE61" t="s">
        <v>95</v>
      </c>
    </row>
    <row r="62" spans="1:60" outlineLevel="1">
      <c r="A62" s="243">
        <v>30</v>
      </c>
      <c r="B62" s="219" t="s">
        <v>174</v>
      </c>
      <c r="C62" s="234" t="s">
        <v>175</v>
      </c>
      <c r="D62" s="222" t="s">
        <v>150</v>
      </c>
      <c r="E62" s="225">
        <v>1</v>
      </c>
      <c r="F62" s="229"/>
      <c r="G62" s="230">
        <f>ROUND(E62*F62,2)</f>
        <v>0</v>
      </c>
      <c r="H62" s="231"/>
      <c r="I62" s="246" t="s">
        <v>99</v>
      </c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 t="s">
        <v>100</v>
      </c>
      <c r="AF62" s="207">
        <v>1</v>
      </c>
      <c r="AG62" s="207"/>
      <c r="AH62" s="207"/>
      <c r="AI62" s="207"/>
      <c r="AJ62" s="207"/>
      <c r="AK62" s="207"/>
      <c r="AL62" s="207"/>
      <c r="AM62" s="207">
        <v>15</v>
      </c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>
      <c r="A63" s="242" t="s">
        <v>94</v>
      </c>
      <c r="B63" s="218" t="s">
        <v>74</v>
      </c>
      <c r="C63" s="233" t="s">
        <v>75</v>
      </c>
      <c r="D63" s="221"/>
      <c r="E63" s="224"/>
      <c r="F63" s="302">
        <f>SUM(G64:G69)</f>
        <v>0</v>
      </c>
      <c r="G63" s="303"/>
      <c r="H63" s="228"/>
      <c r="I63" s="245"/>
      <c r="AE63" t="s">
        <v>95</v>
      </c>
    </row>
    <row r="64" spans="1:60" outlineLevel="1">
      <c r="A64" s="243">
        <v>31</v>
      </c>
      <c r="B64" s="219" t="s">
        <v>176</v>
      </c>
      <c r="C64" s="234" t="s">
        <v>177</v>
      </c>
      <c r="D64" s="222" t="s">
        <v>147</v>
      </c>
      <c r="E64" s="225">
        <v>23</v>
      </c>
      <c r="F64" s="229"/>
      <c r="G64" s="230">
        <f t="shared" ref="G64:G69" si="1">ROUND(E64*F64,2)</f>
        <v>0</v>
      </c>
      <c r="H64" s="231"/>
      <c r="I64" s="246" t="s">
        <v>99</v>
      </c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 t="s">
        <v>100</v>
      </c>
      <c r="AF64" s="207">
        <v>1</v>
      </c>
      <c r="AG64" s="207"/>
      <c r="AH64" s="207"/>
      <c r="AI64" s="207"/>
      <c r="AJ64" s="207"/>
      <c r="AK64" s="207"/>
      <c r="AL64" s="207"/>
      <c r="AM64" s="207">
        <v>15</v>
      </c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>
      <c r="A65" s="243">
        <v>32</v>
      </c>
      <c r="B65" s="219" t="s">
        <v>178</v>
      </c>
      <c r="C65" s="234" t="s">
        <v>179</v>
      </c>
      <c r="D65" s="222" t="s">
        <v>147</v>
      </c>
      <c r="E65" s="225">
        <v>23</v>
      </c>
      <c r="F65" s="229"/>
      <c r="G65" s="230">
        <f t="shared" si="1"/>
        <v>0</v>
      </c>
      <c r="H65" s="231"/>
      <c r="I65" s="246" t="s">
        <v>99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100</v>
      </c>
      <c r="AF65" s="207">
        <v>3</v>
      </c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>
      <c r="A66" s="243">
        <v>33</v>
      </c>
      <c r="B66" s="219" t="s">
        <v>180</v>
      </c>
      <c r="C66" s="234" t="s">
        <v>181</v>
      </c>
      <c r="D66" s="222" t="s">
        <v>141</v>
      </c>
      <c r="E66" s="225">
        <v>2</v>
      </c>
      <c r="F66" s="229"/>
      <c r="G66" s="230">
        <f t="shared" si="1"/>
        <v>0</v>
      </c>
      <c r="H66" s="231"/>
      <c r="I66" s="246" t="s">
        <v>99</v>
      </c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 t="s">
        <v>100</v>
      </c>
      <c r="AF66" s="207">
        <v>3</v>
      </c>
      <c r="AG66" s="207"/>
      <c r="AH66" s="207"/>
      <c r="AI66" s="207"/>
      <c r="AJ66" s="207"/>
      <c r="AK66" s="207"/>
      <c r="AL66" s="207"/>
      <c r="AM66" s="207">
        <v>15</v>
      </c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>
      <c r="A67" s="243">
        <v>34</v>
      </c>
      <c r="B67" s="219" t="s">
        <v>182</v>
      </c>
      <c r="C67" s="234" t="s">
        <v>183</v>
      </c>
      <c r="D67" s="222" t="s">
        <v>141</v>
      </c>
      <c r="E67" s="225">
        <v>4</v>
      </c>
      <c r="F67" s="229"/>
      <c r="G67" s="230">
        <f t="shared" si="1"/>
        <v>0</v>
      </c>
      <c r="H67" s="231"/>
      <c r="I67" s="246" t="s">
        <v>99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100</v>
      </c>
      <c r="AF67" s="207">
        <v>3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>
      <c r="A68" s="243">
        <v>35</v>
      </c>
      <c r="B68" s="219" t="s">
        <v>184</v>
      </c>
      <c r="C68" s="234" t="s">
        <v>185</v>
      </c>
      <c r="D68" s="222" t="s">
        <v>141</v>
      </c>
      <c r="E68" s="225">
        <v>11</v>
      </c>
      <c r="F68" s="229"/>
      <c r="G68" s="230">
        <f t="shared" si="1"/>
        <v>0</v>
      </c>
      <c r="H68" s="231"/>
      <c r="I68" s="246" t="s">
        <v>99</v>
      </c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 t="s">
        <v>100</v>
      </c>
      <c r="AF68" s="207">
        <v>3</v>
      </c>
      <c r="AG68" s="207"/>
      <c r="AH68" s="207"/>
      <c r="AI68" s="207"/>
      <c r="AJ68" s="207"/>
      <c r="AK68" s="207"/>
      <c r="AL68" s="207"/>
      <c r="AM68" s="207">
        <v>15</v>
      </c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>
      <c r="A69" s="244">
        <v>36</v>
      </c>
      <c r="B69" s="220" t="s">
        <v>186</v>
      </c>
      <c r="C69" s="234" t="s">
        <v>187</v>
      </c>
      <c r="D69" s="222" t="s">
        <v>48</v>
      </c>
      <c r="E69" s="227"/>
      <c r="F69" s="229"/>
      <c r="G69" s="230">
        <f t="shared" si="1"/>
        <v>0</v>
      </c>
      <c r="H69" s="231"/>
      <c r="I69" s="246" t="s">
        <v>99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100</v>
      </c>
      <c r="AF69" s="207">
        <v>7</v>
      </c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>
      <c r="A70" s="242" t="s">
        <v>94</v>
      </c>
      <c r="B70" s="218" t="s">
        <v>76</v>
      </c>
      <c r="C70" s="233" t="s">
        <v>77</v>
      </c>
      <c r="D70" s="221"/>
      <c r="E70" s="224"/>
      <c r="F70" s="302">
        <f>SUM(G71:G75)</f>
        <v>0</v>
      </c>
      <c r="G70" s="303"/>
      <c r="H70" s="228"/>
      <c r="I70" s="245"/>
      <c r="AE70" t="s">
        <v>95</v>
      </c>
    </row>
    <row r="71" spans="1:60" outlineLevel="1">
      <c r="A71" s="243">
        <v>37</v>
      </c>
      <c r="B71" s="219" t="s">
        <v>188</v>
      </c>
      <c r="C71" s="234" t="s">
        <v>189</v>
      </c>
      <c r="D71" s="222" t="s">
        <v>166</v>
      </c>
      <c r="E71" s="225">
        <v>24.698399999999999</v>
      </c>
      <c r="F71" s="229"/>
      <c r="G71" s="230">
        <f>ROUND(E71*F71,2)</f>
        <v>0</v>
      </c>
      <c r="H71" s="231"/>
      <c r="I71" s="246" t="s">
        <v>99</v>
      </c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100</v>
      </c>
      <c r="AF71" s="207">
        <v>8</v>
      </c>
      <c r="AG71" s="207"/>
      <c r="AH71" s="207"/>
      <c r="AI71" s="207"/>
      <c r="AJ71" s="207"/>
      <c r="AK71" s="207"/>
      <c r="AL71" s="207"/>
      <c r="AM71" s="207">
        <v>15</v>
      </c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>
      <c r="A72" s="243">
        <v>38</v>
      </c>
      <c r="B72" s="219" t="s">
        <v>190</v>
      </c>
      <c r="C72" s="234" t="s">
        <v>191</v>
      </c>
      <c r="D72" s="222" t="s">
        <v>166</v>
      </c>
      <c r="E72" s="264">
        <v>345.77760000000001</v>
      </c>
      <c r="F72" s="229"/>
      <c r="G72" s="230">
        <f>ROUND(E72*F72,2)</f>
        <v>0</v>
      </c>
      <c r="H72" s="231"/>
      <c r="I72" s="246" t="s">
        <v>99</v>
      </c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 t="s">
        <v>100</v>
      </c>
      <c r="AF72" s="207">
        <v>8</v>
      </c>
      <c r="AG72" s="207"/>
      <c r="AH72" s="207"/>
      <c r="AI72" s="207"/>
      <c r="AJ72" s="207"/>
      <c r="AK72" s="207"/>
      <c r="AL72" s="207"/>
      <c r="AM72" s="207">
        <v>15</v>
      </c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>
      <c r="A73" s="243">
        <v>39</v>
      </c>
      <c r="B73" s="219" t="s">
        <v>192</v>
      </c>
      <c r="C73" s="234" t="s">
        <v>193</v>
      </c>
      <c r="D73" s="222" t="s">
        <v>166</v>
      </c>
      <c r="E73" s="225">
        <v>24.698399999999999</v>
      </c>
      <c r="F73" s="229"/>
      <c r="G73" s="230">
        <f>ROUND(E73*F73,2)</f>
        <v>0</v>
      </c>
      <c r="H73" s="231"/>
      <c r="I73" s="246" t="s">
        <v>99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100</v>
      </c>
      <c r="AF73" s="207">
        <v>8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3">
        <v>40</v>
      </c>
      <c r="B74" s="219" t="s">
        <v>194</v>
      </c>
      <c r="C74" s="234" t="s">
        <v>195</v>
      </c>
      <c r="D74" s="222" t="s">
        <v>166</v>
      </c>
      <c r="E74" s="312">
        <v>49.396799999999999</v>
      </c>
      <c r="F74" s="229"/>
      <c r="G74" s="230">
        <f>ROUND(E74*F74,2)</f>
        <v>0</v>
      </c>
      <c r="H74" s="231"/>
      <c r="I74" s="246" t="s">
        <v>99</v>
      </c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100</v>
      </c>
      <c r="AF74" s="207">
        <v>8</v>
      </c>
      <c r="AG74" s="207"/>
      <c r="AH74" s="207"/>
      <c r="AI74" s="207"/>
      <c r="AJ74" s="207"/>
      <c r="AK74" s="207"/>
      <c r="AL74" s="207"/>
      <c r="AM74" s="207">
        <v>15</v>
      </c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>
      <c r="A75" s="243">
        <v>41</v>
      </c>
      <c r="B75" s="219" t="s">
        <v>196</v>
      </c>
      <c r="C75" s="234" t="s">
        <v>197</v>
      </c>
      <c r="D75" s="222" t="s">
        <v>166</v>
      </c>
      <c r="E75" s="225">
        <v>24.698399999999999</v>
      </c>
      <c r="F75" s="229"/>
      <c r="G75" s="230">
        <f>ROUND(E75*F75,2)</f>
        <v>0</v>
      </c>
      <c r="H75" s="231"/>
      <c r="I75" s="246" t="s">
        <v>99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100</v>
      </c>
      <c r="AF75" s="207">
        <v>8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>
      <c r="A76" s="242" t="s">
        <v>94</v>
      </c>
      <c r="B76" s="218" t="s">
        <v>78</v>
      </c>
      <c r="C76" s="233" t="s">
        <v>79</v>
      </c>
      <c r="D76" s="221"/>
      <c r="E76" s="224"/>
      <c r="F76" s="302">
        <f>SUM(G77:G77)</f>
        <v>0</v>
      </c>
      <c r="G76" s="303"/>
      <c r="H76" s="228"/>
      <c r="I76" s="245"/>
      <c r="AE76" t="s">
        <v>95</v>
      </c>
    </row>
    <row r="77" spans="1:60" ht="13.5" outlineLevel="1" thickBot="1">
      <c r="A77" s="252">
        <v>42</v>
      </c>
      <c r="B77" s="253" t="s">
        <v>198</v>
      </c>
      <c r="C77" s="254" t="s">
        <v>199</v>
      </c>
      <c r="D77" s="255" t="s">
        <v>200</v>
      </c>
      <c r="E77" s="256">
        <v>1</v>
      </c>
      <c r="F77" s="257"/>
      <c r="G77" s="258">
        <f>ROUND(E77*F77,2)</f>
        <v>0</v>
      </c>
      <c r="H77" s="259"/>
      <c r="I77" s="260" t="s">
        <v>99</v>
      </c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 t="s">
        <v>100</v>
      </c>
      <c r="AF77" s="207">
        <v>99</v>
      </c>
      <c r="AG77" s="207"/>
      <c r="AH77" s="207"/>
      <c r="AI77" s="207"/>
      <c r="AJ77" s="207"/>
      <c r="AK77" s="207"/>
      <c r="AL77" s="207"/>
      <c r="AM77" s="207">
        <v>15</v>
      </c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hidden="1">
      <c r="A78" s="54"/>
      <c r="B78" s="61" t="s">
        <v>202</v>
      </c>
      <c r="C78" s="236" t="s">
        <v>202</v>
      </c>
      <c r="D78" s="210"/>
      <c r="E78" s="208"/>
      <c r="F78" s="208"/>
      <c r="G78" s="208"/>
      <c r="H78" s="208"/>
      <c r="I78" s="209"/>
    </row>
    <row r="79" spans="1:60" hidden="1">
      <c r="A79" s="237"/>
      <c r="B79" s="238" t="s">
        <v>201</v>
      </c>
      <c r="C79" s="239"/>
      <c r="D79" s="240"/>
      <c r="E79" s="237"/>
      <c r="F79" s="237"/>
      <c r="G79" s="241">
        <f>F8+F28+F35+F40+F42+F45+F48+F53+F55+F61+F63+F70+F76</f>
        <v>0</v>
      </c>
      <c r="H79" s="46"/>
      <c r="I79" s="46"/>
      <c r="AN79">
        <v>15</v>
      </c>
      <c r="AO79">
        <v>21</v>
      </c>
    </row>
    <row r="80" spans="1:60">
      <c r="A80" s="46"/>
      <c r="B80" s="232"/>
      <c r="C80" s="232"/>
      <c r="D80" s="186"/>
      <c r="E80" s="46"/>
      <c r="F80" s="46"/>
      <c r="G80" s="46"/>
      <c r="H80" s="46"/>
      <c r="I80" s="46"/>
      <c r="AN80">
        <f>SUMIF(AM8:AM79,AN79,G8:G79)</f>
        <v>0</v>
      </c>
      <c r="AO80">
        <f>SUMIF(AM8:AM79,AO79,G8:G79)</f>
        <v>0</v>
      </c>
    </row>
    <row r="81" spans="4:4">
      <c r="D81" s="185"/>
    </row>
    <row r="82" spans="4:4">
      <c r="D82" s="185"/>
    </row>
    <row r="83" spans="4:4">
      <c r="D83" s="185"/>
    </row>
    <row r="84" spans="4:4">
      <c r="D84" s="185"/>
    </row>
    <row r="85" spans="4:4">
      <c r="D85" s="185"/>
    </row>
    <row r="86" spans="4:4">
      <c r="D86" s="185"/>
    </row>
    <row r="87" spans="4:4">
      <c r="D87" s="185"/>
    </row>
    <row r="88" spans="4:4">
      <c r="D88" s="185"/>
    </row>
    <row r="89" spans="4:4">
      <c r="D89" s="185"/>
    </row>
    <row r="90" spans="4:4">
      <c r="D90" s="185"/>
    </row>
    <row r="91" spans="4:4">
      <c r="D91" s="185"/>
    </row>
    <row r="92" spans="4:4">
      <c r="D92" s="185"/>
    </row>
    <row r="93" spans="4:4">
      <c r="D93" s="185"/>
    </row>
    <row r="94" spans="4:4">
      <c r="D94" s="185"/>
    </row>
    <row r="95" spans="4:4">
      <c r="D95" s="185"/>
    </row>
    <row r="96" spans="4:4">
      <c r="D96" s="185"/>
    </row>
    <row r="97" spans="4:4">
      <c r="D97" s="185"/>
    </row>
    <row r="98" spans="4:4">
      <c r="D98" s="185"/>
    </row>
    <row r="99" spans="4:4">
      <c r="D99" s="185"/>
    </row>
    <row r="100" spans="4:4">
      <c r="D100" s="185"/>
    </row>
    <row r="101" spans="4:4">
      <c r="D101" s="185"/>
    </row>
    <row r="102" spans="4:4">
      <c r="D102" s="185"/>
    </row>
    <row r="103" spans="4:4">
      <c r="D103" s="185"/>
    </row>
    <row r="104" spans="4:4">
      <c r="D104" s="185"/>
    </row>
    <row r="105" spans="4:4">
      <c r="D105" s="185"/>
    </row>
    <row r="106" spans="4:4">
      <c r="D106" s="185"/>
    </row>
    <row r="107" spans="4:4">
      <c r="D107" s="185"/>
    </row>
    <row r="108" spans="4:4">
      <c r="D108" s="185"/>
    </row>
    <row r="109" spans="4:4">
      <c r="D109" s="185"/>
    </row>
    <row r="110" spans="4:4">
      <c r="D110" s="185"/>
    </row>
    <row r="111" spans="4:4">
      <c r="D111" s="185"/>
    </row>
    <row r="112" spans="4:4">
      <c r="D112" s="185"/>
    </row>
    <row r="113" spans="4:4">
      <c r="D113" s="185"/>
    </row>
    <row r="114" spans="4:4">
      <c r="D114" s="185"/>
    </row>
    <row r="115" spans="4:4">
      <c r="D115" s="185"/>
    </row>
    <row r="116" spans="4:4">
      <c r="D116" s="185"/>
    </row>
    <row r="117" spans="4:4">
      <c r="D117" s="185"/>
    </row>
    <row r="118" spans="4:4">
      <c r="D118" s="185"/>
    </row>
    <row r="119" spans="4:4">
      <c r="D119" s="185"/>
    </row>
    <row r="120" spans="4:4">
      <c r="D120" s="185"/>
    </row>
    <row r="121" spans="4:4">
      <c r="D121" s="185"/>
    </row>
    <row r="122" spans="4:4">
      <c r="D122" s="185"/>
    </row>
    <row r="123" spans="4:4">
      <c r="D123" s="185"/>
    </row>
    <row r="124" spans="4:4">
      <c r="D124" s="185"/>
    </row>
    <row r="125" spans="4:4">
      <c r="D125" s="185"/>
    </row>
    <row r="126" spans="4:4">
      <c r="D126" s="185"/>
    </row>
    <row r="127" spans="4:4">
      <c r="D127" s="185"/>
    </row>
    <row r="128" spans="4:4">
      <c r="D128" s="185"/>
    </row>
    <row r="129" spans="4:4">
      <c r="D129" s="185"/>
    </row>
    <row r="130" spans="4:4">
      <c r="D130" s="185"/>
    </row>
    <row r="131" spans="4:4">
      <c r="D131" s="185"/>
    </row>
    <row r="132" spans="4:4">
      <c r="D132" s="185"/>
    </row>
    <row r="133" spans="4:4">
      <c r="D133" s="185"/>
    </row>
    <row r="134" spans="4:4">
      <c r="D134" s="185"/>
    </row>
    <row r="135" spans="4:4">
      <c r="D135" s="185"/>
    </row>
    <row r="136" spans="4:4">
      <c r="D136" s="185"/>
    </row>
    <row r="137" spans="4:4">
      <c r="D137" s="185"/>
    </row>
    <row r="138" spans="4:4">
      <c r="D138" s="185"/>
    </row>
    <row r="139" spans="4:4">
      <c r="D139" s="185"/>
    </row>
    <row r="140" spans="4:4">
      <c r="D140" s="185"/>
    </row>
    <row r="141" spans="4:4">
      <c r="D141" s="185"/>
    </row>
    <row r="142" spans="4:4">
      <c r="D142" s="185"/>
    </row>
    <row r="143" spans="4:4">
      <c r="D143" s="185"/>
    </row>
    <row r="144" spans="4:4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 objects="1" scenarios="1"/>
  <mergeCells count="15">
    <mergeCell ref="F63:G63"/>
    <mergeCell ref="F70:G70"/>
    <mergeCell ref="F76:G76"/>
    <mergeCell ref="F42:G42"/>
    <mergeCell ref="F45:G45"/>
    <mergeCell ref="F48:G48"/>
    <mergeCell ref="F53:G53"/>
    <mergeCell ref="F55:G55"/>
    <mergeCell ref="F61:G61"/>
    <mergeCell ref="F40:G40"/>
    <mergeCell ref="A1:G1"/>
    <mergeCell ref="C7:G7"/>
    <mergeCell ref="F8:G8"/>
    <mergeCell ref="F28:G28"/>
    <mergeCell ref="F35:G3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2016-07-15T10:52:22Z</dcterms:modified>
</cp:coreProperties>
</file>